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бюджет 2023\материалы к бюджету ГО 2023-2025\ОТКРЫТЫЙ БЮДЖЕТ\"/>
    </mc:Choice>
  </mc:AlternateContent>
  <xr:revisionPtr revIDLastSave="0" documentId="13_ncr:1_{6E59C238-0C2A-4C12-9735-05B2219B559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Результат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1" l="1"/>
  <c r="F41" i="1"/>
  <c r="E41" i="1"/>
  <c r="K14" i="1"/>
  <c r="I14" i="1"/>
  <c r="G14" i="1"/>
  <c r="K12" i="1"/>
  <c r="I12" i="1"/>
  <c r="G12" i="1"/>
  <c r="L5" i="1" l="1"/>
  <c r="L6" i="1"/>
  <c r="L7" i="1"/>
  <c r="L8" i="1"/>
  <c r="L9" i="1"/>
  <c r="L11" i="1"/>
  <c r="L13" i="1"/>
  <c r="L15" i="1"/>
  <c r="L16" i="1"/>
  <c r="L17" i="1"/>
  <c r="L20" i="1"/>
  <c r="L21" i="1"/>
  <c r="L23" i="1"/>
  <c r="L25" i="1"/>
  <c r="L26" i="1"/>
  <c r="L27" i="1"/>
  <c r="L30" i="1"/>
  <c r="L32" i="1"/>
  <c r="L33" i="1"/>
  <c r="L34" i="1"/>
  <c r="L35" i="1"/>
  <c r="L36" i="1"/>
  <c r="L38" i="1"/>
  <c r="L40" i="1"/>
  <c r="L42" i="1"/>
  <c r="L43" i="1"/>
  <c r="L44" i="1"/>
  <c r="L48" i="1"/>
  <c r="J5" i="1"/>
  <c r="J6" i="1"/>
  <c r="J7" i="1"/>
  <c r="J8" i="1"/>
  <c r="J9" i="1"/>
  <c r="J11" i="1"/>
  <c r="J13" i="1"/>
  <c r="J15" i="1"/>
  <c r="J16" i="1"/>
  <c r="J17" i="1"/>
  <c r="J20" i="1"/>
  <c r="J21" i="1"/>
  <c r="J23" i="1"/>
  <c r="J25" i="1"/>
  <c r="J26" i="1"/>
  <c r="J27" i="1"/>
  <c r="J30" i="1"/>
  <c r="J32" i="1"/>
  <c r="J33" i="1"/>
  <c r="J34" i="1"/>
  <c r="J35" i="1"/>
  <c r="J36" i="1"/>
  <c r="J38" i="1"/>
  <c r="J40" i="1"/>
  <c r="J42" i="1"/>
  <c r="J43" i="1"/>
  <c r="J44" i="1"/>
  <c r="J48" i="1"/>
  <c r="H6" i="1"/>
  <c r="H7" i="1"/>
  <c r="H8" i="1"/>
  <c r="H9" i="1"/>
  <c r="H11" i="1"/>
  <c r="H13" i="1"/>
  <c r="H15" i="1"/>
  <c r="H16" i="1"/>
  <c r="H17" i="1"/>
  <c r="H20" i="1"/>
  <c r="H21" i="1"/>
  <c r="H23" i="1"/>
  <c r="H25" i="1"/>
  <c r="H26" i="1"/>
  <c r="H27" i="1"/>
  <c r="H30" i="1"/>
  <c r="H32" i="1"/>
  <c r="H33" i="1"/>
  <c r="H34" i="1"/>
  <c r="H35" i="1"/>
  <c r="H36" i="1"/>
  <c r="H38" i="1"/>
  <c r="H40" i="1"/>
  <c r="H42" i="1"/>
  <c r="H43" i="1"/>
  <c r="H44" i="1"/>
  <c r="H48" i="1"/>
  <c r="H5" i="1"/>
  <c r="F4" i="1" l="1"/>
  <c r="L4" i="1" l="1"/>
  <c r="J4" i="1"/>
  <c r="H4" i="1"/>
  <c r="F31" i="1"/>
  <c r="F24" i="1"/>
  <c r="F22" i="1"/>
  <c r="H31" i="1" l="1"/>
  <c r="L31" i="1"/>
  <c r="J31" i="1"/>
  <c r="H22" i="1"/>
  <c r="L22" i="1"/>
  <c r="J22" i="1"/>
  <c r="H24" i="1"/>
  <c r="L24" i="1"/>
  <c r="J24" i="1"/>
  <c r="F19" i="1"/>
  <c r="F14" i="1"/>
  <c r="F12" i="1"/>
  <c r="F29" i="1"/>
  <c r="F46" i="1"/>
  <c r="F47" i="1"/>
  <c r="E24" i="1"/>
  <c r="E4" i="1"/>
  <c r="E12" i="1"/>
  <c r="E14" i="1"/>
  <c r="E18" i="1"/>
  <c r="E29" i="1"/>
  <c r="E31" i="1"/>
  <c r="F37" i="1"/>
  <c r="E37" i="1"/>
  <c r="F39" i="1"/>
  <c r="E39" i="1"/>
  <c r="E45" i="1"/>
  <c r="E47" i="1"/>
  <c r="H46" i="1" l="1"/>
  <c r="L46" i="1"/>
  <c r="J46" i="1"/>
  <c r="H12" i="1"/>
  <c r="L12" i="1"/>
  <c r="J12" i="1"/>
  <c r="H39" i="1"/>
  <c r="L39" i="1"/>
  <c r="J39" i="1"/>
  <c r="F45" i="1"/>
  <c r="H14" i="1"/>
  <c r="L14" i="1"/>
  <c r="J14" i="1"/>
  <c r="H41" i="1"/>
  <c r="L41" i="1"/>
  <c r="J41" i="1"/>
  <c r="L19" i="1"/>
  <c r="J19" i="1"/>
  <c r="H19" i="1"/>
  <c r="F18" i="1"/>
  <c r="F49" i="1" s="1"/>
  <c r="H37" i="1"/>
  <c r="L37" i="1"/>
  <c r="J37" i="1"/>
  <c r="H47" i="1"/>
  <c r="L47" i="1"/>
  <c r="J47" i="1"/>
  <c r="H29" i="1"/>
  <c r="L29" i="1"/>
  <c r="J29" i="1"/>
  <c r="E49" i="1"/>
  <c r="H49" i="1" l="1"/>
  <c r="L49" i="1"/>
  <c r="J49" i="1"/>
  <c r="H45" i="1"/>
  <c r="L45" i="1"/>
  <c r="J45" i="1"/>
  <c r="H18" i="1"/>
  <c r="L18" i="1"/>
  <c r="J18" i="1"/>
</calcChain>
</file>

<file path=xl/sharedStrings.xml><?xml version="1.0" encoding="utf-8"?>
<sst xmlns="http://schemas.openxmlformats.org/spreadsheetml/2006/main" count="143" uniqueCount="72">
  <si>
    <t>Наименования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</si>
  <si>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</si>
  <si>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</si>
  <si>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</si>
  <si>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</si>
  <si>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</si>
  <si>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</si>
  <si>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</si>
  <si>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</si>
  <si>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</si>
  <si>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</si>
  <si>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</si>
  <si>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</si>
  <si>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</si>
  <si>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</si>
  <si>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</si>
  <si>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</si>
  <si>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</si>
  <si>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</si>
  <si>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</si>
  <si>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</si>
  <si>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</si>
  <si>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</si>
  <si>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</si>
  <si>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</si>
  <si>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</si>
  <si>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</si>
  <si>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</si>
  <si>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</si>
  <si>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</si>
  <si>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09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</si>
  <si>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</si>
  <si>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</si>
  <si>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</si>
  <si>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</si>
  <si>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</si>
  <si>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</si>
  <si>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</si>
  <si>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</si>
  <si>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</si>
  <si>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</si>
  <si>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</si>
  <si>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</si>
  <si>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</si>
  <si>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</si>
  <si>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</si>
  <si>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</si>
  <si>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</si>
  <si>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</si>
  <si>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</si>
  <si>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</si>
  <si>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</si>
  <si>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</si>
  <si>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</si>
  <si>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</si>
  <si>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</si>
  <si>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</si>
  <si>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</si>
  <si>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</si>
  <si>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</si>
  <si>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Обеспечение проведения выборов и референдумов</t>
  </si>
  <si>
    <t>% к ожидаемому исполнению</t>
  </si>
  <si>
    <t>проект 
2023 год</t>
  </si>
  <si>
    <t>проект 
2024 год</t>
  </si>
  <si>
    <t>Гражданская оборона</t>
  </si>
  <si>
    <t>тыс.руб.</t>
  </si>
  <si>
    <t xml:space="preserve">Сведения о расходах городского округа Ступино Московской области по разделам и подразделам классификации расходов 
 на 2023 год и на плановый период 2024 и 2025 годов в сравнении с ожидаемым исполнением за 2022 год </t>
  </si>
  <si>
    <t>план с изменениями по состоянию на 01.11.2022</t>
  </si>
  <si>
    <t>ожидаемое исполнение за 2022 год</t>
  </si>
  <si>
    <t>проект 
2025 год</t>
  </si>
  <si>
    <t>х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</si>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</sst>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50]#,##0.0,;[Red][&lt;=-50]\-#,##0.0,;#,##0.0,"/>
    <numFmt numFmtId="165" formatCode="#,##0.0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2"/>
  </cellStyleXfs>
  <cellXfs count="66">
    <xf numFmtId="0" fontId="0" fillId="0" borderId="0" xfId="0"/>
    <xf numFmtId="0" fontId="1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4" fillId="0" borderId="2" xfId="0" applyNumberFormat="1" applyFont="1" applyBorder="1"/>
    <xf numFmtId="0" fontId="8" fillId="0" borderId="1" xfId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0" fillId="0" borderId="0" xfId="0" applyFont="1"/>
    <xf numFmtId="0" fontId="4" fillId="0" borderId="2" xfId="0" applyNumberFormat="1" applyFont="1" applyFill="1" applyBorder="1"/>
    <xf numFmtId="0" fontId="3" fillId="0" borderId="2" xfId="0" applyFont="1" applyFill="1" applyBorder="1"/>
    <xf numFmtId="0" fontId="0" fillId="0" borderId="0" xfId="0" applyFill="1"/>
    <xf numFmtId="0" fontId="6" fillId="0" borderId="2" xfId="1"/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4" fontId="11" fillId="0" borderId="15" xfId="0" applyNumberFormat="1" applyFont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 wrapText="1"/>
    </xf>
    <xf numFmtId="164" fontId="10" fillId="0" borderId="9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165" fontId="9" fillId="0" borderId="5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31" zoomScaleNormal="100" workbookViewId="0">
      <selection activeCell="C37" sqref="C37"/>
    </sheetView>
  </sheetViews>
  <sheetFormatPr defaultRowHeight="14.4" x14ac:dyDescent="0.3"/>
  <cols>
    <col min="1" max="1" width="20" customWidth="1"/>
    <col min="2" max="2" width="27.6640625" customWidth="1"/>
    <col min="3" max="3" width="7.33203125" customWidth="1"/>
    <col min="4" max="4" width="6.6640625" customWidth="1"/>
    <col min="5" max="5" width="10.6640625" customWidth="1"/>
    <col min="6" max="6" width="9.6640625" style="33" customWidth="1"/>
    <col min="7" max="7" width="11.44140625" customWidth="1"/>
    <col min="8" max="8" width="11" customWidth="1"/>
    <col min="9" max="9" width="9.5546875" customWidth="1"/>
    <col min="10" max="10" width="10.6640625" customWidth="1"/>
    <col min="11" max="11" width="9.5546875" customWidth="1"/>
    <col min="12" max="12" width="11" customWidth="1"/>
  </cols>
  <sheetData>
    <row r="1" spans="1:12" ht="29.1" customHeight="1" x14ac:dyDescent="0.3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x14ac:dyDescent="0.3">
      <c r="A2" s="42"/>
      <c r="B2" s="42"/>
      <c r="C2" s="42"/>
      <c r="D2" s="42"/>
      <c r="E2" s="42"/>
      <c r="F2" s="42"/>
      <c r="G2" s="42"/>
      <c r="H2" s="1"/>
      <c r="I2" s="1"/>
      <c r="J2" s="1"/>
      <c r="K2" s="1"/>
      <c r="L2" s="34" t="s">
        <v>65</v>
      </c>
    </row>
    <row r="3" spans="1:12" ht="60" customHeight="1" thickBot="1" x14ac:dyDescent="0.35">
      <c r="A3" s="43" t="s">
        <v>0</v>
      </c>
      <c r="B3" s="43"/>
      <c r="C3" s="10" t="s">
        <v>1</v>
      </c>
      <c r="D3" s="10" t="s">
        <v>2</v>
      </c>
      <c r="E3" s="14" t="s">
        <v>67</v>
      </c>
      <c r="F3" s="15" t="s">
        <v>68</v>
      </c>
      <c r="G3" s="22" t="s">
        <v>62</v>
      </c>
      <c r="H3" s="22" t="s">
        <v>61</v>
      </c>
      <c r="I3" s="22" t="s">
        <v>63</v>
      </c>
      <c r="J3" s="22" t="s">
        <v>61</v>
      </c>
      <c r="K3" s="4" t="s">
        <v>69</v>
      </c>
      <c r="L3" s="4" t="s">
        <v>61</v>
      </c>
    </row>
    <row r="4" spans="1:12" ht="15" customHeight="1" x14ac:dyDescent="0.3">
      <c r="A4" s="37" t="s">
        <v>3</v>
      </c>
      <c r="B4" s="37"/>
      <c r="C4" s="5" t="s">
        <v>4</v>
      </c>
      <c r="D4" s="5"/>
      <c r="E4" s="17">
        <f>E5+E6+E7+E8+E9+E10+E11</f>
        <v>1011286925.4000001</v>
      </c>
      <c r="F4" s="17">
        <f>F5+F6+F7+F8+F9+F10+F11</f>
        <v>1006031394.34</v>
      </c>
      <c r="G4" s="46">
        <v>982725090</v>
      </c>
      <c r="H4" s="11">
        <f>G4*100/F4</f>
        <v>97.683342242486376</v>
      </c>
      <c r="I4" s="47">
        <v>950488390</v>
      </c>
      <c r="J4" s="13">
        <f>I4*100/F4</f>
        <v>94.478998900780965</v>
      </c>
      <c r="K4" s="48">
        <v>933791990</v>
      </c>
      <c r="L4" s="25">
        <f>K4*100/F4</f>
        <v>92.819368784470967</v>
      </c>
    </row>
    <row r="5" spans="1:12" ht="23.25" customHeight="1" x14ac:dyDescent="0.3">
      <c r="A5" s="38" t="s">
        <v>5</v>
      </c>
      <c r="B5" s="38"/>
      <c r="C5" s="7" t="s">
        <v>4</v>
      </c>
      <c r="D5" s="7" t="s">
        <v>6</v>
      </c>
      <c r="E5" s="16">
        <v>3907000</v>
      </c>
      <c r="F5" s="16">
        <v>3907000</v>
      </c>
      <c r="G5" s="23">
        <v>3977000</v>
      </c>
      <c r="H5" s="12">
        <f>G5*100/F5</f>
        <v>101.7916560020476</v>
      </c>
      <c r="I5" s="24">
        <v>3977000</v>
      </c>
      <c r="J5" s="27">
        <f t="shared" ref="J5:J49" si="0">I5*100/F5</f>
        <v>101.7916560020476</v>
      </c>
      <c r="K5" s="9">
        <v>3977000</v>
      </c>
      <c r="L5" s="26">
        <f t="shared" ref="L5:L49" si="1">K5*100/F5</f>
        <v>101.7916560020476</v>
      </c>
    </row>
    <row r="6" spans="1:12" ht="34.5" customHeight="1" x14ac:dyDescent="0.3">
      <c r="A6" s="38" t="s">
        <v>7</v>
      </c>
      <c r="B6" s="38"/>
      <c r="C6" s="7" t="s">
        <v>4</v>
      </c>
      <c r="D6" s="7" t="s">
        <v>8</v>
      </c>
      <c r="E6" s="16">
        <v>10712800</v>
      </c>
      <c r="F6" s="16">
        <v>10712800</v>
      </c>
      <c r="G6" s="20">
        <v>12425350</v>
      </c>
      <c r="H6" s="12">
        <f t="shared" ref="H6:H49" si="2">G6*100/F6</f>
        <v>115.9860167276529</v>
      </c>
      <c r="I6" s="21">
        <v>12425350</v>
      </c>
      <c r="J6" s="27">
        <f t="shared" si="0"/>
        <v>115.9860167276529</v>
      </c>
      <c r="K6" s="9">
        <v>12425350</v>
      </c>
      <c r="L6" s="26">
        <f t="shared" si="1"/>
        <v>115.9860167276529</v>
      </c>
    </row>
    <row r="7" spans="1:12" ht="34.5" customHeight="1" x14ac:dyDescent="0.3">
      <c r="A7" s="38" t="s">
        <v>9</v>
      </c>
      <c r="B7" s="38"/>
      <c r="C7" s="7" t="s">
        <v>4</v>
      </c>
      <c r="D7" s="7" t="s">
        <v>10</v>
      </c>
      <c r="E7" s="16">
        <v>330546179.68000001</v>
      </c>
      <c r="F7" s="16">
        <v>329401797.54000002</v>
      </c>
      <c r="G7" s="49">
        <v>358923720</v>
      </c>
      <c r="H7" s="12">
        <f t="shared" si="2"/>
        <v>108.96228335135757</v>
      </c>
      <c r="I7" s="50">
        <v>359025720</v>
      </c>
      <c r="J7" s="27">
        <f t="shared" si="0"/>
        <v>108.99324857400109</v>
      </c>
      <c r="K7" s="51">
        <v>359100720</v>
      </c>
      <c r="L7" s="26">
        <f t="shared" si="1"/>
        <v>109.01601712006249</v>
      </c>
    </row>
    <row r="8" spans="1:12" ht="34.5" customHeight="1" x14ac:dyDescent="0.3">
      <c r="A8" s="38" t="s">
        <v>11</v>
      </c>
      <c r="B8" s="38"/>
      <c r="C8" s="7" t="s">
        <v>4</v>
      </c>
      <c r="D8" s="7" t="s">
        <v>12</v>
      </c>
      <c r="E8" s="16">
        <v>39141386.780000001</v>
      </c>
      <c r="F8" s="16">
        <v>38963786.780000001</v>
      </c>
      <c r="G8" s="49">
        <v>41622820</v>
      </c>
      <c r="H8" s="12">
        <f t="shared" si="2"/>
        <v>106.82437062653487</v>
      </c>
      <c r="I8" s="50">
        <v>41622820</v>
      </c>
      <c r="J8" s="27">
        <f t="shared" si="0"/>
        <v>106.82437062653487</v>
      </c>
      <c r="K8" s="51">
        <v>41622820</v>
      </c>
      <c r="L8" s="26">
        <f t="shared" si="1"/>
        <v>106.82437062653487</v>
      </c>
    </row>
    <row r="9" spans="1:12" ht="15" customHeight="1" x14ac:dyDescent="0.3">
      <c r="A9" s="44" t="s">
        <v>60</v>
      </c>
      <c r="B9" s="45"/>
      <c r="C9" s="7" t="s">
        <v>4</v>
      </c>
      <c r="D9" s="18" t="s">
        <v>41</v>
      </c>
      <c r="E9" s="16">
        <v>14936000</v>
      </c>
      <c r="F9" s="16">
        <v>14936000</v>
      </c>
      <c r="G9" s="20">
        <v>0</v>
      </c>
      <c r="H9" s="12">
        <f t="shared" si="2"/>
        <v>0</v>
      </c>
      <c r="I9" s="9">
        <v>0</v>
      </c>
      <c r="J9" s="27">
        <f t="shared" si="0"/>
        <v>0</v>
      </c>
      <c r="K9" s="9">
        <v>0</v>
      </c>
      <c r="L9" s="26">
        <f t="shared" si="1"/>
        <v>0</v>
      </c>
    </row>
    <row r="10" spans="1:12" ht="15" customHeight="1" x14ac:dyDescent="0.3">
      <c r="A10" s="38" t="s">
        <v>13</v>
      </c>
      <c r="B10" s="38"/>
      <c r="C10" s="7" t="s">
        <v>4</v>
      </c>
      <c r="D10" s="7" t="s">
        <v>14</v>
      </c>
      <c r="E10" s="16">
        <v>3195000</v>
      </c>
      <c r="F10" s="16">
        <v>0</v>
      </c>
      <c r="G10" s="20">
        <v>6000000</v>
      </c>
      <c r="H10" s="12" t="s">
        <v>70</v>
      </c>
      <c r="I10" s="21">
        <v>2000000</v>
      </c>
      <c r="J10" s="27" t="s">
        <v>70</v>
      </c>
      <c r="K10" s="9">
        <v>2000000</v>
      </c>
      <c r="L10" s="26" t="s">
        <v>70</v>
      </c>
    </row>
    <row r="11" spans="1:12" ht="15" customHeight="1" x14ac:dyDescent="0.3">
      <c r="A11" s="38" t="s">
        <v>15</v>
      </c>
      <c r="B11" s="38"/>
      <c r="C11" s="7" t="s">
        <v>4</v>
      </c>
      <c r="D11" s="7" t="s">
        <v>16</v>
      </c>
      <c r="E11" s="16">
        <v>608848558.94000006</v>
      </c>
      <c r="F11" s="16">
        <v>608110010.01999998</v>
      </c>
      <c r="G11" s="49">
        <v>560976200</v>
      </c>
      <c r="H11" s="12">
        <f t="shared" si="2"/>
        <v>92.249131038239312</v>
      </c>
      <c r="I11" s="50">
        <v>532637500</v>
      </c>
      <c r="J11" s="27">
        <f t="shared" si="0"/>
        <v>87.589003835421522</v>
      </c>
      <c r="K11" s="51">
        <v>515866100</v>
      </c>
      <c r="L11" s="26">
        <f t="shared" si="1"/>
        <v>84.83104890561394</v>
      </c>
    </row>
    <row r="12" spans="1:12" ht="15" customHeight="1" x14ac:dyDescent="0.3">
      <c r="A12" s="37" t="s">
        <v>17</v>
      </c>
      <c r="B12" s="37"/>
      <c r="C12" s="5" t="s">
        <v>6</v>
      </c>
      <c r="D12" s="5"/>
      <c r="E12" s="17">
        <f>E13</f>
        <v>600000</v>
      </c>
      <c r="F12" s="17">
        <f>F13</f>
        <v>503084.48</v>
      </c>
      <c r="G12" s="28">
        <f>G13</f>
        <v>600000</v>
      </c>
      <c r="H12" s="11">
        <f t="shared" si="2"/>
        <v>119.26426352886101</v>
      </c>
      <c r="I12" s="28">
        <f>I13</f>
        <v>600000</v>
      </c>
      <c r="J12" s="13">
        <f t="shared" si="0"/>
        <v>119.26426352886101</v>
      </c>
      <c r="K12" s="6">
        <f>K13</f>
        <v>600000</v>
      </c>
      <c r="L12" s="25">
        <f t="shared" si="1"/>
        <v>119.26426352886101</v>
      </c>
    </row>
    <row r="13" spans="1:12" ht="15" customHeight="1" x14ac:dyDescent="0.3">
      <c r="A13" s="38" t="s">
        <v>18</v>
      </c>
      <c r="B13" s="38"/>
      <c r="C13" s="7" t="s">
        <v>6</v>
      </c>
      <c r="D13" s="7" t="s">
        <v>10</v>
      </c>
      <c r="E13" s="16">
        <v>600000</v>
      </c>
      <c r="F13" s="16">
        <v>503084.48</v>
      </c>
      <c r="G13" s="29">
        <v>600000</v>
      </c>
      <c r="H13" s="12">
        <f t="shared" si="2"/>
        <v>119.26426352886101</v>
      </c>
      <c r="I13" s="29">
        <v>600000</v>
      </c>
      <c r="J13" s="27">
        <f t="shared" si="0"/>
        <v>119.26426352886101</v>
      </c>
      <c r="K13" s="8">
        <v>600000</v>
      </c>
      <c r="L13" s="26">
        <f t="shared" si="1"/>
        <v>119.26426352886101</v>
      </c>
    </row>
    <row r="14" spans="1:12" ht="23.25" customHeight="1" x14ac:dyDescent="0.3">
      <c r="A14" s="37" t="s">
        <v>19</v>
      </c>
      <c r="B14" s="37"/>
      <c r="C14" s="5" t="s">
        <v>8</v>
      </c>
      <c r="D14" s="5"/>
      <c r="E14" s="17">
        <f>E15+E16+E17</f>
        <v>89553395.229999989</v>
      </c>
      <c r="F14" s="17">
        <f>F15+F16+F17</f>
        <v>85748360.129999995</v>
      </c>
      <c r="G14" s="17">
        <f>G15+G16+G17</f>
        <v>93025500</v>
      </c>
      <c r="H14" s="11">
        <f t="shared" si="2"/>
        <v>108.4866227866835</v>
      </c>
      <c r="I14" s="17">
        <f>I15+I16+I17</f>
        <v>93025500</v>
      </c>
      <c r="J14" s="13">
        <f t="shared" si="0"/>
        <v>108.4866227866835</v>
      </c>
      <c r="K14" s="17">
        <f>K15+K16+K17</f>
        <v>93025500</v>
      </c>
      <c r="L14" s="25">
        <f t="shared" si="1"/>
        <v>108.4866227866835</v>
      </c>
    </row>
    <row r="15" spans="1:12" ht="15" customHeight="1" x14ac:dyDescent="0.3">
      <c r="A15" s="44" t="s">
        <v>64</v>
      </c>
      <c r="B15" s="45"/>
      <c r="C15" s="7" t="s">
        <v>8</v>
      </c>
      <c r="D15" s="18" t="s">
        <v>30</v>
      </c>
      <c r="E15" s="16">
        <v>1000000</v>
      </c>
      <c r="F15" s="16">
        <v>528696</v>
      </c>
      <c r="G15" s="20">
        <v>800000</v>
      </c>
      <c r="H15" s="12">
        <f t="shared" si="2"/>
        <v>151.31568992388821</v>
      </c>
      <c r="I15" s="20">
        <v>800000</v>
      </c>
      <c r="J15" s="27">
        <f t="shared" si="0"/>
        <v>151.31568992388821</v>
      </c>
      <c r="K15" s="8">
        <v>800000</v>
      </c>
      <c r="L15" s="26">
        <f t="shared" si="1"/>
        <v>151.31568992388821</v>
      </c>
    </row>
    <row r="16" spans="1:12" ht="23.25" customHeight="1" x14ac:dyDescent="0.3">
      <c r="A16" s="38" t="s">
        <v>20</v>
      </c>
      <c r="B16" s="38"/>
      <c r="C16" s="7" t="s">
        <v>8</v>
      </c>
      <c r="D16" s="7" t="s">
        <v>21</v>
      </c>
      <c r="E16" s="16">
        <v>60449495.229999997</v>
      </c>
      <c r="F16" s="16">
        <v>60232670.229999997</v>
      </c>
      <c r="G16" s="20">
        <v>60526500</v>
      </c>
      <c r="H16" s="12">
        <f t="shared" si="2"/>
        <v>100.48782457904989</v>
      </c>
      <c r="I16" s="21">
        <v>60526500</v>
      </c>
      <c r="J16" s="27">
        <f t="shared" si="0"/>
        <v>100.48782457904989</v>
      </c>
      <c r="K16" s="9">
        <v>60526500</v>
      </c>
      <c r="L16" s="26">
        <f t="shared" si="1"/>
        <v>100.48782457904989</v>
      </c>
    </row>
    <row r="17" spans="1:12" ht="23.25" customHeight="1" x14ac:dyDescent="0.3">
      <c r="A17" s="38" t="s">
        <v>22</v>
      </c>
      <c r="B17" s="38"/>
      <c r="C17" s="7" t="s">
        <v>8</v>
      </c>
      <c r="D17" s="7" t="s">
        <v>23</v>
      </c>
      <c r="E17" s="16">
        <v>28103900</v>
      </c>
      <c r="F17" s="16">
        <v>24986993.899999999</v>
      </c>
      <c r="G17" s="20">
        <v>31699000</v>
      </c>
      <c r="H17" s="12">
        <f t="shared" si="2"/>
        <v>126.86199919390864</v>
      </c>
      <c r="I17" s="21">
        <v>31699000</v>
      </c>
      <c r="J17" s="27">
        <f t="shared" si="0"/>
        <v>126.86199919390864</v>
      </c>
      <c r="K17" s="9">
        <v>31699000</v>
      </c>
      <c r="L17" s="26">
        <f t="shared" si="1"/>
        <v>126.86199919390864</v>
      </c>
    </row>
    <row r="18" spans="1:12" ht="15" customHeight="1" x14ac:dyDescent="0.3">
      <c r="A18" s="37" t="s">
        <v>24</v>
      </c>
      <c r="B18" s="37"/>
      <c r="C18" s="5" t="s">
        <v>10</v>
      </c>
      <c r="D18" s="5"/>
      <c r="E18" s="17">
        <f>E19+E20+E21+E22+E23</f>
        <v>553106329.27999997</v>
      </c>
      <c r="F18" s="17">
        <f>F19+F20+F21+F22+F23</f>
        <v>546710036.04999995</v>
      </c>
      <c r="G18" s="52">
        <v>570861280</v>
      </c>
      <c r="H18" s="11">
        <f t="shared" si="2"/>
        <v>104.41756001490181</v>
      </c>
      <c r="I18" s="53">
        <v>594184820</v>
      </c>
      <c r="J18" s="13">
        <f t="shared" si="0"/>
        <v>108.68372278164254</v>
      </c>
      <c r="K18" s="54">
        <v>546271170</v>
      </c>
      <c r="L18" s="25">
        <f t="shared" si="1"/>
        <v>99.91972599347713</v>
      </c>
    </row>
    <row r="19" spans="1:12" ht="15" customHeight="1" x14ac:dyDescent="0.3">
      <c r="A19" s="38" t="s">
        <v>25</v>
      </c>
      <c r="B19" s="38"/>
      <c r="C19" s="7" t="s">
        <v>10</v>
      </c>
      <c r="D19" s="7" t="s">
        <v>26</v>
      </c>
      <c r="E19" s="16">
        <v>2300437.69</v>
      </c>
      <c r="F19" s="35">
        <f>2300323.98</f>
        <v>2300323.98</v>
      </c>
      <c r="G19" s="20">
        <v>6942000</v>
      </c>
      <c r="H19" s="12">
        <f t="shared" si="2"/>
        <v>301.7835774593803</v>
      </c>
      <c r="I19" s="21">
        <v>6655000</v>
      </c>
      <c r="J19" s="27">
        <f t="shared" si="0"/>
        <v>289.30707404093573</v>
      </c>
      <c r="K19" s="9">
        <v>6655000</v>
      </c>
      <c r="L19" s="26">
        <f t="shared" si="1"/>
        <v>289.30707404093573</v>
      </c>
    </row>
    <row r="20" spans="1:12" ht="15" customHeight="1" x14ac:dyDescent="0.3">
      <c r="A20" s="38" t="s">
        <v>27</v>
      </c>
      <c r="B20" s="38"/>
      <c r="C20" s="7" t="s">
        <v>10</v>
      </c>
      <c r="D20" s="7" t="s">
        <v>28</v>
      </c>
      <c r="E20" s="16">
        <v>75398750</v>
      </c>
      <c r="F20" s="16">
        <v>75392874.079999998</v>
      </c>
      <c r="G20" s="20">
        <v>70586830</v>
      </c>
      <c r="H20" s="12">
        <f t="shared" si="2"/>
        <v>93.625333775045817</v>
      </c>
      <c r="I20" s="21">
        <v>69926020</v>
      </c>
      <c r="J20" s="27">
        <f t="shared" si="0"/>
        <v>92.748845104115446</v>
      </c>
      <c r="K20" s="9">
        <v>67823370</v>
      </c>
      <c r="L20" s="26">
        <f t="shared" si="1"/>
        <v>89.959921050405995</v>
      </c>
    </row>
    <row r="21" spans="1:12" ht="15" customHeight="1" x14ac:dyDescent="0.3">
      <c r="A21" s="38" t="s">
        <v>29</v>
      </c>
      <c r="B21" s="38"/>
      <c r="C21" s="7" t="s">
        <v>10</v>
      </c>
      <c r="D21" s="7" t="s">
        <v>30</v>
      </c>
      <c r="E21" s="16">
        <v>460334141.58999997</v>
      </c>
      <c r="F21" s="16">
        <v>455656773.06999999</v>
      </c>
      <c r="G21" s="49">
        <v>477994650</v>
      </c>
      <c r="H21" s="12">
        <f t="shared" si="2"/>
        <v>104.90234717230207</v>
      </c>
      <c r="I21" s="50">
        <v>504614000</v>
      </c>
      <c r="J21" s="27">
        <f t="shared" si="0"/>
        <v>110.74432112577837</v>
      </c>
      <c r="K21" s="51">
        <v>456641000</v>
      </c>
      <c r="L21" s="26">
        <f t="shared" si="1"/>
        <v>100.21600182158355</v>
      </c>
    </row>
    <row r="22" spans="1:12" ht="15" customHeight="1" x14ac:dyDescent="0.3">
      <c r="A22" s="38" t="s">
        <v>31</v>
      </c>
      <c r="B22" s="38"/>
      <c r="C22" s="7" t="s">
        <v>10</v>
      </c>
      <c r="D22" s="7" t="s">
        <v>21</v>
      </c>
      <c r="E22" s="16">
        <v>10939000</v>
      </c>
      <c r="F22" s="16">
        <f>10102899.66</f>
        <v>10102899.66</v>
      </c>
      <c r="G22" s="20">
        <v>11224800</v>
      </c>
      <c r="H22" s="12">
        <f t="shared" si="2"/>
        <v>111.10473604367164</v>
      </c>
      <c r="I22" s="21">
        <v>8876800</v>
      </c>
      <c r="J22" s="27">
        <f t="shared" si="0"/>
        <v>87.863883624872102</v>
      </c>
      <c r="K22" s="9">
        <v>11038800</v>
      </c>
      <c r="L22" s="26">
        <f t="shared" si="1"/>
        <v>109.26368044320456</v>
      </c>
    </row>
    <row r="23" spans="1:12" ht="15" customHeight="1" x14ac:dyDescent="0.3">
      <c r="A23" s="38" t="s">
        <v>32</v>
      </c>
      <c r="B23" s="38"/>
      <c r="C23" s="7" t="s">
        <v>10</v>
      </c>
      <c r="D23" s="7" t="s">
        <v>33</v>
      </c>
      <c r="E23" s="16">
        <v>4134000</v>
      </c>
      <c r="F23" s="16">
        <v>3257165.26</v>
      </c>
      <c r="G23" s="20">
        <v>4318000</v>
      </c>
      <c r="H23" s="12">
        <f t="shared" si="2"/>
        <v>132.56926361789823</v>
      </c>
      <c r="I23" s="21">
        <v>4318000</v>
      </c>
      <c r="J23" s="27">
        <f t="shared" si="0"/>
        <v>132.56926361789823</v>
      </c>
      <c r="K23" s="9">
        <v>4318000</v>
      </c>
      <c r="L23" s="26">
        <f t="shared" si="1"/>
        <v>132.56926361789823</v>
      </c>
    </row>
    <row r="24" spans="1:12" ht="15" customHeight="1" x14ac:dyDescent="0.3">
      <c r="A24" s="37" t="s">
        <v>34</v>
      </c>
      <c r="B24" s="37"/>
      <c r="C24" s="5" t="s">
        <v>26</v>
      </c>
      <c r="D24" s="5"/>
      <c r="E24" s="17">
        <f>E25+E26+E27+E28</f>
        <v>2247744690.1399999</v>
      </c>
      <c r="F24" s="17">
        <f>F25+F26+F27+F28</f>
        <v>2021026566.49</v>
      </c>
      <c r="G24" s="52">
        <v>2486099720</v>
      </c>
      <c r="H24" s="11">
        <f t="shared" si="2"/>
        <v>123.01172885212051</v>
      </c>
      <c r="I24" s="53">
        <v>966466730</v>
      </c>
      <c r="J24" s="13">
        <f t="shared" si="0"/>
        <v>47.820585143445321</v>
      </c>
      <c r="K24" s="54">
        <v>761325400</v>
      </c>
      <c r="L24" s="25">
        <f t="shared" si="1"/>
        <v>37.67023217919521</v>
      </c>
    </row>
    <row r="25" spans="1:12" ht="15" customHeight="1" x14ac:dyDescent="0.3">
      <c r="A25" s="38" t="s">
        <v>35</v>
      </c>
      <c r="B25" s="38"/>
      <c r="C25" s="7" t="s">
        <v>26</v>
      </c>
      <c r="D25" s="7" t="s">
        <v>4</v>
      </c>
      <c r="E25" s="16">
        <v>593580310.82000005</v>
      </c>
      <c r="F25" s="16">
        <v>415760468.69999999</v>
      </c>
      <c r="G25" s="49">
        <v>504182540</v>
      </c>
      <c r="H25" s="12">
        <f t="shared" si="2"/>
        <v>121.26755138036047</v>
      </c>
      <c r="I25" s="50">
        <v>8908000</v>
      </c>
      <c r="J25" s="27">
        <f t="shared" si="0"/>
        <v>2.1425798435944472</v>
      </c>
      <c r="K25" s="51">
        <v>8536000</v>
      </c>
      <c r="L25" s="26">
        <f t="shared" si="1"/>
        <v>2.0531052475215761</v>
      </c>
    </row>
    <row r="26" spans="1:12" ht="15" customHeight="1" x14ac:dyDescent="0.3">
      <c r="A26" s="38" t="s">
        <v>36</v>
      </c>
      <c r="B26" s="38"/>
      <c r="C26" s="7" t="s">
        <v>26</v>
      </c>
      <c r="D26" s="7" t="s">
        <v>6</v>
      </c>
      <c r="E26" s="16">
        <v>230013580.94999999</v>
      </c>
      <c r="F26" s="16">
        <v>221213487.03999999</v>
      </c>
      <c r="G26" s="49">
        <v>93447570</v>
      </c>
      <c r="H26" s="12">
        <f t="shared" si="2"/>
        <v>42.243161233249189</v>
      </c>
      <c r="I26" s="50">
        <v>142209330</v>
      </c>
      <c r="J26" s="27">
        <f t="shared" si="0"/>
        <v>64.28601253154406</v>
      </c>
      <c r="K26" s="51">
        <v>17440000</v>
      </c>
      <c r="L26" s="26">
        <f t="shared" si="1"/>
        <v>7.8837869396482532</v>
      </c>
    </row>
    <row r="27" spans="1:12" ht="15" customHeight="1" x14ac:dyDescent="0.3">
      <c r="A27" s="38" t="s">
        <v>37</v>
      </c>
      <c r="B27" s="38"/>
      <c r="C27" s="7" t="s">
        <v>26</v>
      </c>
      <c r="D27" s="7" t="s">
        <v>8</v>
      </c>
      <c r="E27" s="16">
        <v>1384341648.3699999</v>
      </c>
      <c r="F27" s="16">
        <v>1384052610.75</v>
      </c>
      <c r="G27" s="49">
        <v>1323511610</v>
      </c>
      <c r="H27" s="12">
        <f t="shared" si="2"/>
        <v>95.625816513059164</v>
      </c>
      <c r="I27" s="50">
        <v>815349400</v>
      </c>
      <c r="J27" s="27">
        <f t="shared" si="0"/>
        <v>58.910289512634407</v>
      </c>
      <c r="K27" s="51">
        <v>735349400</v>
      </c>
      <c r="L27" s="26">
        <f t="shared" si="1"/>
        <v>53.130162414962228</v>
      </c>
    </row>
    <row r="28" spans="1:12" ht="15" customHeight="1" x14ac:dyDescent="0.3">
      <c r="A28" s="55" t="s">
        <v>71</v>
      </c>
      <c r="B28" s="56"/>
      <c r="C28" s="7" t="s">
        <v>26</v>
      </c>
      <c r="D28" s="18" t="s">
        <v>26</v>
      </c>
      <c r="E28" s="16">
        <v>39809150</v>
      </c>
      <c r="F28" s="16">
        <v>0</v>
      </c>
      <c r="G28" s="49">
        <v>564958000</v>
      </c>
      <c r="H28" s="12" t="s">
        <v>70</v>
      </c>
      <c r="I28" s="50">
        <v>0</v>
      </c>
      <c r="J28" s="27" t="s">
        <v>70</v>
      </c>
      <c r="K28" s="51">
        <v>0</v>
      </c>
      <c r="L28" s="26" t="s">
        <v>70</v>
      </c>
    </row>
    <row r="29" spans="1:12" ht="15" customHeight="1" x14ac:dyDescent="0.3">
      <c r="A29" s="37" t="s">
        <v>38</v>
      </c>
      <c r="B29" s="37"/>
      <c r="C29" s="5" t="s">
        <v>12</v>
      </c>
      <c r="D29" s="5"/>
      <c r="E29" s="17">
        <f>E30</f>
        <v>101336400.92</v>
      </c>
      <c r="F29" s="17">
        <f>F30</f>
        <v>99286907.370000005</v>
      </c>
      <c r="G29" s="52">
        <v>199914840</v>
      </c>
      <c r="H29" s="11">
        <f t="shared" si="2"/>
        <v>201.35065669333679</v>
      </c>
      <c r="I29" s="53">
        <v>168527000</v>
      </c>
      <c r="J29" s="13">
        <f t="shared" si="0"/>
        <v>169.73738478122968</v>
      </c>
      <c r="K29" s="54">
        <v>168527000</v>
      </c>
      <c r="L29" s="25">
        <f t="shared" si="1"/>
        <v>169.73738478122968</v>
      </c>
    </row>
    <row r="30" spans="1:12" ht="15" customHeight="1" x14ac:dyDescent="0.3">
      <c r="A30" s="38" t="s">
        <v>39</v>
      </c>
      <c r="B30" s="38"/>
      <c r="C30" s="7" t="s">
        <v>12</v>
      </c>
      <c r="D30" s="7" t="s">
        <v>26</v>
      </c>
      <c r="E30" s="16">
        <v>101336400.92</v>
      </c>
      <c r="F30" s="16">
        <v>99286907.370000005</v>
      </c>
      <c r="G30" s="49">
        <v>199914840</v>
      </c>
      <c r="H30" s="12">
        <f t="shared" si="2"/>
        <v>201.35065669333679</v>
      </c>
      <c r="I30" s="50">
        <v>168527000</v>
      </c>
      <c r="J30" s="27">
        <f t="shared" si="0"/>
        <v>169.73738478122968</v>
      </c>
      <c r="K30" s="51">
        <v>168527000</v>
      </c>
      <c r="L30" s="26">
        <f t="shared" si="1"/>
        <v>169.73738478122968</v>
      </c>
    </row>
    <row r="31" spans="1:12" ht="15" customHeight="1" x14ac:dyDescent="0.3">
      <c r="A31" s="37" t="s">
        <v>40</v>
      </c>
      <c r="B31" s="37"/>
      <c r="C31" s="5" t="s">
        <v>41</v>
      </c>
      <c r="D31" s="5"/>
      <c r="E31" s="17">
        <f>E32+E33+E34+E35+E36</f>
        <v>5624242148.5900002</v>
      </c>
      <c r="F31" s="17">
        <f>F32+F33+F34+F35+F36</f>
        <v>5619487252.54</v>
      </c>
      <c r="G31" s="52">
        <v>4913370580</v>
      </c>
      <c r="H31" s="11">
        <f t="shared" si="2"/>
        <v>87.434499967575576</v>
      </c>
      <c r="I31" s="53">
        <v>4359948413.4499998</v>
      </c>
      <c r="J31" s="13">
        <f t="shared" si="0"/>
        <v>77.586231937430057</v>
      </c>
      <c r="K31" s="54">
        <v>5213048780.5900002</v>
      </c>
      <c r="L31" s="25">
        <f t="shared" si="1"/>
        <v>92.767338839210097</v>
      </c>
    </row>
    <row r="32" spans="1:12" ht="15" customHeight="1" x14ac:dyDescent="0.3">
      <c r="A32" s="38" t="s">
        <v>42</v>
      </c>
      <c r="B32" s="38"/>
      <c r="C32" s="7" t="s">
        <v>41</v>
      </c>
      <c r="D32" s="7" t="s">
        <v>4</v>
      </c>
      <c r="E32" s="16">
        <v>1817744011.8699999</v>
      </c>
      <c r="F32" s="16">
        <v>1815204623.3900001</v>
      </c>
      <c r="G32" s="49">
        <v>1243289260</v>
      </c>
      <c r="H32" s="12">
        <f t="shared" si="2"/>
        <v>68.493063755979477</v>
      </c>
      <c r="I32" s="50">
        <v>1051696580</v>
      </c>
      <c r="J32" s="27">
        <f t="shared" si="0"/>
        <v>57.938183191484796</v>
      </c>
      <c r="K32" s="51">
        <v>1071696580</v>
      </c>
      <c r="L32" s="26">
        <f t="shared" si="1"/>
        <v>59.039987348563734</v>
      </c>
    </row>
    <row r="33" spans="1:14" ht="15" customHeight="1" x14ac:dyDescent="0.3">
      <c r="A33" s="38" t="s">
        <v>43</v>
      </c>
      <c r="B33" s="38"/>
      <c r="C33" s="7" t="s">
        <v>41</v>
      </c>
      <c r="D33" s="7" t="s">
        <v>6</v>
      </c>
      <c r="E33" s="16">
        <v>3322311315.0599999</v>
      </c>
      <c r="F33" s="16">
        <v>3320095807.4899998</v>
      </c>
      <c r="G33" s="49">
        <v>3251465930</v>
      </c>
      <c r="H33" s="12">
        <f t="shared" si="2"/>
        <v>97.932894667220936</v>
      </c>
      <c r="I33" s="50">
        <v>2795739543.4499998</v>
      </c>
      <c r="J33" s="27">
        <f t="shared" si="0"/>
        <v>84.206592386368087</v>
      </c>
      <c r="K33" s="51">
        <v>3751053020.5900002</v>
      </c>
      <c r="L33" s="26">
        <f t="shared" si="1"/>
        <v>112.98026436850944</v>
      </c>
    </row>
    <row r="34" spans="1:14" ht="15" customHeight="1" x14ac:dyDescent="0.3">
      <c r="A34" s="38" t="s">
        <v>44</v>
      </c>
      <c r="B34" s="38"/>
      <c r="C34" s="7" t="s">
        <v>41</v>
      </c>
      <c r="D34" s="7" t="s">
        <v>8</v>
      </c>
      <c r="E34" s="16">
        <v>326654633.55000001</v>
      </c>
      <c r="F34" s="16">
        <v>326654633.55000001</v>
      </c>
      <c r="G34" s="49">
        <v>302707300</v>
      </c>
      <c r="H34" s="12">
        <f t="shared" si="2"/>
        <v>92.668913558719055</v>
      </c>
      <c r="I34" s="50">
        <v>399782200</v>
      </c>
      <c r="J34" s="27">
        <f t="shared" si="0"/>
        <v>122.38681437188509</v>
      </c>
      <c r="K34" s="51">
        <v>274353090</v>
      </c>
      <c r="L34" s="26">
        <f t="shared" si="1"/>
        <v>83.988733610908852</v>
      </c>
    </row>
    <row r="35" spans="1:14" ht="15" customHeight="1" x14ac:dyDescent="0.3">
      <c r="A35" s="38" t="s">
        <v>45</v>
      </c>
      <c r="B35" s="38"/>
      <c r="C35" s="7" t="s">
        <v>41</v>
      </c>
      <c r="D35" s="7" t="s">
        <v>41</v>
      </c>
      <c r="E35" s="16">
        <v>100343168.36</v>
      </c>
      <c r="F35" s="16">
        <v>100343168.36</v>
      </c>
      <c r="G35" s="49">
        <v>58981000</v>
      </c>
      <c r="H35" s="12">
        <f t="shared" si="2"/>
        <v>58.779288081072508</v>
      </c>
      <c r="I35" s="50">
        <v>58981000</v>
      </c>
      <c r="J35" s="27">
        <f t="shared" si="0"/>
        <v>58.779288081072508</v>
      </c>
      <c r="K35" s="51">
        <v>58981000</v>
      </c>
      <c r="L35" s="26">
        <f t="shared" si="1"/>
        <v>58.779288081072508</v>
      </c>
    </row>
    <row r="36" spans="1:14" ht="15" customHeight="1" x14ac:dyDescent="0.3">
      <c r="A36" s="38" t="s">
        <v>46</v>
      </c>
      <c r="B36" s="38"/>
      <c r="C36" s="7" t="s">
        <v>41</v>
      </c>
      <c r="D36" s="7" t="s">
        <v>30</v>
      </c>
      <c r="E36" s="16">
        <v>57189019.75</v>
      </c>
      <c r="F36" s="16">
        <v>57189019.75</v>
      </c>
      <c r="G36" s="49">
        <v>56927090</v>
      </c>
      <c r="H36" s="12">
        <f t="shared" si="2"/>
        <v>99.541992936502467</v>
      </c>
      <c r="I36" s="50">
        <v>53749090</v>
      </c>
      <c r="J36" s="27">
        <f t="shared" si="0"/>
        <v>93.984982143359787</v>
      </c>
      <c r="K36" s="51">
        <v>56965090</v>
      </c>
      <c r="L36" s="26">
        <f t="shared" si="1"/>
        <v>99.608439258132236</v>
      </c>
    </row>
    <row r="37" spans="1:14" ht="15" customHeight="1" x14ac:dyDescent="0.3">
      <c r="A37" s="37" t="s">
        <v>47</v>
      </c>
      <c r="B37" s="37"/>
      <c r="C37" s="5" t="s">
        <v>28</v>
      </c>
      <c r="D37" s="5"/>
      <c r="E37" s="17">
        <f>E38</f>
        <v>436390755.91000003</v>
      </c>
      <c r="F37" s="17">
        <f>F38</f>
        <v>436389647.50999999</v>
      </c>
      <c r="G37" s="52">
        <v>715450490</v>
      </c>
      <c r="H37" s="11">
        <f t="shared" si="2"/>
        <v>163.94763122413559</v>
      </c>
      <c r="I37" s="53">
        <v>714967280</v>
      </c>
      <c r="J37" s="13">
        <f t="shared" si="0"/>
        <v>163.83690219956841</v>
      </c>
      <c r="K37" s="54">
        <v>449194200</v>
      </c>
      <c r="L37" s="25">
        <f t="shared" si="1"/>
        <v>102.93420170782272</v>
      </c>
    </row>
    <row r="38" spans="1:14" ht="15" customHeight="1" x14ac:dyDescent="0.3">
      <c r="A38" s="38" t="s">
        <v>48</v>
      </c>
      <c r="B38" s="38"/>
      <c r="C38" s="7" t="s">
        <v>28</v>
      </c>
      <c r="D38" s="7" t="s">
        <v>4</v>
      </c>
      <c r="E38" s="16">
        <v>436390755.91000003</v>
      </c>
      <c r="F38" s="16">
        <v>436389647.50999999</v>
      </c>
      <c r="G38" s="49">
        <v>715450490</v>
      </c>
      <c r="H38" s="12">
        <f t="shared" si="2"/>
        <v>163.94763122413559</v>
      </c>
      <c r="I38" s="50">
        <v>714967280</v>
      </c>
      <c r="J38" s="27">
        <f t="shared" si="0"/>
        <v>163.83690219956841</v>
      </c>
      <c r="K38" s="51">
        <v>449194200</v>
      </c>
      <c r="L38" s="26">
        <f t="shared" si="1"/>
        <v>102.93420170782272</v>
      </c>
    </row>
    <row r="39" spans="1:14" ht="15" customHeight="1" x14ac:dyDescent="0.3">
      <c r="A39" s="37" t="s">
        <v>49</v>
      </c>
      <c r="B39" s="37"/>
      <c r="C39" s="5" t="s">
        <v>30</v>
      </c>
      <c r="D39" s="5"/>
      <c r="E39" s="17">
        <f>E40</f>
        <v>3000000</v>
      </c>
      <c r="F39" s="17">
        <f>F40</f>
        <v>2500000</v>
      </c>
      <c r="G39" s="52">
        <v>2500000</v>
      </c>
      <c r="H39" s="12">
        <f t="shared" si="2"/>
        <v>100</v>
      </c>
      <c r="I39" s="53">
        <v>2500000</v>
      </c>
      <c r="J39" s="27">
        <f t="shared" si="0"/>
        <v>100</v>
      </c>
      <c r="K39" s="54">
        <v>2500000</v>
      </c>
      <c r="L39" s="26">
        <f t="shared" si="1"/>
        <v>100</v>
      </c>
    </row>
    <row r="40" spans="1:14" ht="15" customHeight="1" x14ac:dyDescent="0.3">
      <c r="A40" s="38" t="s">
        <v>50</v>
      </c>
      <c r="B40" s="38"/>
      <c r="C40" s="7" t="s">
        <v>30</v>
      </c>
      <c r="D40" s="7" t="s">
        <v>30</v>
      </c>
      <c r="E40" s="16">
        <v>3000000</v>
      </c>
      <c r="F40" s="16">
        <v>2500000</v>
      </c>
      <c r="G40" s="49">
        <v>2500000</v>
      </c>
      <c r="H40" s="12">
        <f t="shared" si="2"/>
        <v>100</v>
      </c>
      <c r="I40" s="50">
        <v>2500000</v>
      </c>
      <c r="J40" s="27">
        <f t="shared" si="0"/>
        <v>100</v>
      </c>
      <c r="K40" s="51">
        <v>2500000</v>
      </c>
      <c r="L40" s="26">
        <f t="shared" si="1"/>
        <v>100</v>
      </c>
    </row>
    <row r="41" spans="1:14" ht="15" customHeight="1" x14ac:dyDescent="0.3">
      <c r="A41" s="37" t="s">
        <v>51</v>
      </c>
      <c r="B41" s="37"/>
      <c r="C41" s="5" t="s">
        <v>21</v>
      </c>
      <c r="D41" s="5"/>
      <c r="E41" s="17">
        <f>E42+E43+E44</f>
        <v>165696700</v>
      </c>
      <c r="F41" s="17">
        <f>F42+F43+F44</f>
        <v>152342541.28999999</v>
      </c>
      <c r="G41" s="52">
        <v>133839500</v>
      </c>
      <c r="H41" s="11">
        <f t="shared" si="2"/>
        <v>87.85431755744608</v>
      </c>
      <c r="I41" s="53">
        <v>129001340</v>
      </c>
      <c r="J41" s="13">
        <f t="shared" si="0"/>
        <v>84.678474513847334</v>
      </c>
      <c r="K41" s="54">
        <v>117675690</v>
      </c>
      <c r="L41" s="25">
        <f t="shared" si="1"/>
        <v>77.244142708629226</v>
      </c>
    </row>
    <row r="42" spans="1:14" ht="15" customHeight="1" x14ac:dyDescent="0.3">
      <c r="A42" s="38" t="s">
        <v>52</v>
      </c>
      <c r="B42" s="38"/>
      <c r="C42" s="7" t="s">
        <v>21</v>
      </c>
      <c r="D42" s="7" t="s">
        <v>4</v>
      </c>
      <c r="E42" s="16">
        <v>17165000</v>
      </c>
      <c r="F42" s="16">
        <v>17165000</v>
      </c>
      <c r="G42" s="49">
        <v>19000000</v>
      </c>
      <c r="H42" s="12">
        <f t="shared" si="2"/>
        <v>110.69035828721235</v>
      </c>
      <c r="I42" s="50">
        <v>19000000</v>
      </c>
      <c r="J42" s="27">
        <f t="shared" si="0"/>
        <v>110.69035828721235</v>
      </c>
      <c r="K42" s="51">
        <v>19000000</v>
      </c>
      <c r="L42" s="26">
        <f t="shared" si="1"/>
        <v>110.69035828721235</v>
      </c>
    </row>
    <row r="43" spans="1:14" ht="15" customHeight="1" x14ac:dyDescent="0.3">
      <c r="A43" s="38" t="s">
        <v>53</v>
      </c>
      <c r="B43" s="38"/>
      <c r="C43" s="7" t="s">
        <v>21</v>
      </c>
      <c r="D43" s="7" t="s">
        <v>8</v>
      </c>
      <c r="E43" s="16">
        <v>35523000</v>
      </c>
      <c r="F43" s="16">
        <v>26076811.789999999</v>
      </c>
      <c r="G43" s="49">
        <v>0</v>
      </c>
      <c r="H43" s="12">
        <f t="shared" si="2"/>
        <v>0</v>
      </c>
      <c r="I43" s="50">
        <v>0</v>
      </c>
      <c r="J43" s="27">
        <f t="shared" si="0"/>
        <v>0</v>
      </c>
      <c r="K43" s="51">
        <v>6700000</v>
      </c>
      <c r="L43" s="26">
        <f t="shared" si="1"/>
        <v>25.693324989097526</v>
      </c>
    </row>
    <row r="44" spans="1:14" ht="15" customHeight="1" x14ac:dyDescent="0.3">
      <c r="A44" s="38" t="s">
        <v>54</v>
      </c>
      <c r="B44" s="38"/>
      <c r="C44" s="7" t="s">
        <v>21</v>
      </c>
      <c r="D44" s="7" t="s">
        <v>10</v>
      </c>
      <c r="E44" s="16">
        <v>113008700</v>
      </c>
      <c r="F44" s="16">
        <v>109100729.5</v>
      </c>
      <c r="G44" s="49">
        <v>114839500</v>
      </c>
      <c r="H44" s="12">
        <f t="shared" si="2"/>
        <v>105.26006611165694</v>
      </c>
      <c r="I44" s="50">
        <v>110001340</v>
      </c>
      <c r="J44" s="27">
        <f t="shared" si="0"/>
        <v>100.82548531446804</v>
      </c>
      <c r="K44" s="51">
        <v>91975690</v>
      </c>
      <c r="L44" s="26">
        <f t="shared" si="1"/>
        <v>84.303460134058952</v>
      </c>
    </row>
    <row r="45" spans="1:14" ht="15" customHeight="1" x14ac:dyDescent="0.3">
      <c r="A45" s="37" t="s">
        <v>55</v>
      </c>
      <c r="B45" s="37"/>
      <c r="C45" s="5" t="s">
        <v>14</v>
      </c>
      <c r="D45" s="5"/>
      <c r="E45" s="17">
        <f>E46</f>
        <v>341629095.07999998</v>
      </c>
      <c r="F45" s="17">
        <f>F46</f>
        <v>341629086.52999997</v>
      </c>
      <c r="G45" s="52">
        <v>661548570</v>
      </c>
      <c r="H45" s="11">
        <f t="shared" si="2"/>
        <v>193.64527087534933</v>
      </c>
      <c r="I45" s="53">
        <v>286915000</v>
      </c>
      <c r="J45" s="13">
        <f t="shared" si="0"/>
        <v>83.984359444992606</v>
      </c>
      <c r="K45" s="54">
        <v>523605690</v>
      </c>
      <c r="L45" s="25">
        <f t="shared" si="1"/>
        <v>153.26730382309523</v>
      </c>
    </row>
    <row r="46" spans="1:14" ht="15" customHeight="1" x14ac:dyDescent="0.3">
      <c r="A46" s="38" t="s">
        <v>56</v>
      </c>
      <c r="B46" s="38"/>
      <c r="C46" s="7" t="s">
        <v>14</v>
      </c>
      <c r="D46" s="7" t="s">
        <v>4</v>
      </c>
      <c r="E46" s="16">
        <v>341629095.07999998</v>
      </c>
      <c r="F46" s="16">
        <f>333494763.08+3047342+5086981.45</f>
        <v>341629086.52999997</v>
      </c>
      <c r="G46" s="49">
        <v>661548570</v>
      </c>
      <c r="H46" s="12">
        <f t="shared" si="2"/>
        <v>193.64527087534933</v>
      </c>
      <c r="I46" s="50">
        <v>286915000</v>
      </c>
      <c r="J46" s="27">
        <f t="shared" si="0"/>
        <v>83.984359444992606</v>
      </c>
      <c r="K46" s="51">
        <v>523605690</v>
      </c>
      <c r="L46" s="26">
        <f t="shared" si="1"/>
        <v>153.26730382309523</v>
      </c>
      <c r="M46" s="30"/>
      <c r="N46" s="30"/>
    </row>
    <row r="47" spans="1:14" ht="15" customHeight="1" x14ac:dyDescent="0.3">
      <c r="A47" s="37" t="s">
        <v>57</v>
      </c>
      <c r="B47" s="37"/>
      <c r="C47" s="5" t="s">
        <v>16</v>
      </c>
      <c r="D47" s="5"/>
      <c r="E47" s="17">
        <f>E48</f>
        <v>8568000</v>
      </c>
      <c r="F47" s="17">
        <f>F48</f>
        <v>6850000</v>
      </c>
      <c r="G47" s="52">
        <v>11483000</v>
      </c>
      <c r="H47" s="59">
        <f t="shared" si="2"/>
        <v>167.63503649635035</v>
      </c>
      <c r="I47" s="60">
        <v>26299000</v>
      </c>
      <c r="J47" s="61">
        <f t="shared" si="0"/>
        <v>383.92700729927009</v>
      </c>
      <c r="K47" s="62">
        <v>26299000</v>
      </c>
      <c r="L47" s="63">
        <f t="shared" si="1"/>
        <v>383.92700729927009</v>
      </c>
    </row>
    <row r="48" spans="1:14" ht="23.25" customHeight="1" x14ac:dyDescent="0.3">
      <c r="A48" s="39" t="s">
        <v>58</v>
      </c>
      <c r="B48" s="39"/>
      <c r="C48" s="19" t="s">
        <v>16</v>
      </c>
      <c r="D48" s="19" t="s">
        <v>4</v>
      </c>
      <c r="E48" s="36">
        <v>8568000</v>
      </c>
      <c r="F48" s="36">
        <v>6850000</v>
      </c>
      <c r="G48" s="57">
        <v>11483000</v>
      </c>
      <c r="H48" s="12">
        <f t="shared" si="2"/>
        <v>167.63503649635035</v>
      </c>
      <c r="I48" s="64">
        <v>26299000</v>
      </c>
      <c r="J48" s="27">
        <f t="shared" si="0"/>
        <v>383.92700729927009</v>
      </c>
      <c r="K48" s="64">
        <v>26299000</v>
      </c>
      <c r="L48" s="26">
        <f t="shared" si="1"/>
        <v>383.92700729927009</v>
      </c>
    </row>
    <row r="49" spans="1:12" ht="15" customHeight="1" x14ac:dyDescent="0.3">
      <c r="A49" s="40" t="s">
        <v>59</v>
      </c>
      <c r="B49" s="40"/>
      <c r="C49" s="40"/>
      <c r="D49" s="40"/>
      <c r="E49" s="17">
        <f>E4+E12+E14+E18+E24+E29+E31+E37+E39+E41+E45+E47</f>
        <v>10583154440.550001</v>
      </c>
      <c r="F49" s="17">
        <f>F4+F12+F14+F18+F24+F29+F31+F37+F39+F41+F45+F47</f>
        <v>10318504876.730001</v>
      </c>
      <c r="G49" s="58">
        <f>G4+G12+G14+G18+G24+G29+G31+G37+G39+G41+G45+G47</f>
        <v>10771418570</v>
      </c>
      <c r="H49" s="11">
        <f t="shared" si="2"/>
        <v>104.38933448867574</v>
      </c>
      <c r="I49" s="65">
        <v>8292923473.4499998</v>
      </c>
      <c r="J49" s="13">
        <f t="shared" si="0"/>
        <v>80.369429219847206</v>
      </c>
      <c r="K49" s="65">
        <v>8835864420.5900002</v>
      </c>
      <c r="L49" s="25">
        <f t="shared" si="1"/>
        <v>85.631247221837242</v>
      </c>
    </row>
    <row r="50" spans="1:12" x14ac:dyDescent="0.3">
      <c r="A50" s="3"/>
      <c r="B50" s="3"/>
      <c r="C50" s="3"/>
      <c r="D50" s="3"/>
      <c r="E50" s="3"/>
      <c r="F50" s="31"/>
      <c r="G50" s="3"/>
      <c r="H50" s="3"/>
      <c r="I50" s="3"/>
      <c r="J50" s="3"/>
      <c r="K50" s="3"/>
    </row>
    <row r="51" spans="1:12" x14ac:dyDescent="0.3">
      <c r="A51" s="2"/>
      <c r="B51" s="2"/>
      <c r="C51" s="2"/>
      <c r="D51" s="2"/>
      <c r="E51" s="2"/>
      <c r="F51" s="32"/>
      <c r="G51" s="2"/>
      <c r="H51" s="2"/>
      <c r="I51" s="2"/>
      <c r="J51" s="2"/>
      <c r="K51" s="2"/>
    </row>
  </sheetData>
  <mergeCells count="49">
    <mergeCell ref="A15:B15"/>
    <mergeCell ref="A4:B4"/>
    <mergeCell ref="A5:B5"/>
    <mergeCell ref="A6:B6"/>
    <mergeCell ref="A7:B7"/>
    <mergeCell ref="A11:B11"/>
    <mergeCell ref="A12:B12"/>
    <mergeCell ref="A13:B13"/>
    <mergeCell ref="A14:B14"/>
    <mergeCell ref="A1:K1"/>
    <mergeCell ref="A2:G2"/>
    <mergeCell ref="A3:B3"/>
    <mergeCell ref="A8:B8"/>
    <mergeCell ref="A10:B10"/>
    <mergeCell ref="A9:B9"/>
    <mergeCell ref="A16:B16"/>
    <mergeCell ref="A17:B17"/>
    <mergeCell ref="A18:B18"/>
    <mergeCell ref="A19:B19"/>
    <mergeCell ref="A26:B26"/>
    <mergeCell ref="A27:B27"/>
    <mergeCell ref="A29:B29"/>
    <mergeCell ref="A30:B30"/>
    <mergeCell ref="A20:B20"/>
    <mergeCell ref="A21:B21"/>
    <mergeCell ref="A22:B22"/>
    <mergeCell ref="A23:B23"/>
    <mergeCell ref="A24:B24"/>
    <mergeCell ref="A25:B25"/>
    <mergeCell ref="A28:B28"/>
    <mergeCell ref="A48:B48"/>
    <mergeCell ref="A49:D49"/>
    <mergeCell ref="A41:B41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</mergeCells>
  <pageMargins left="0.70866141732283472" right="0.70866141732283472" top="0.15748031496062992" bottom="0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FinUpr</cp:lastModifiedBy>
  <cp:lastPrinted>2021-11-17T07:42:33Z</cp:lastPrinted>
  <dcterms:created xsi:type="dcterms:W3CDTF">2020-11-13T07:10:25Z</dcterms:created>
  <dcterms:modified xsi:type="dcterms:W3CDTF">2022-11-13T13:09:01Z</dcterms:modified>
</cp:coreProperties>
</file>