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post\БЮДЖЕТЫ\бюджет 2020\АКТУАЛЬНАЯ РЕДАКЦИЯ СТРУКТУРИРОВАННАЯ\"/>
    </mc:Choice>
  </mc:AlternateContent>
  <bookViews>
    <workbookView xWindow="-492" yWindow="120" windowWidth="15456" windowHeight="9960"/>
  </bookViews>
  <sheets>
    <sheet name="2020" sheetId="14" r:id="rId1"/>
  </sheets>
  <definedNames>
    <definedName name="_xlnm.Print_Titles" localSheetId="0">'2020'!$6:$6</definedName>
    <definedName name="_xlnm.Print_Area" localSheetId="0">'2020'!$A$1:$C$173</definedName>
  </definedNames>
  <calcPr calcId="162913"/>
</workbook>
</file>

<file path=xl/calcChain.xml><?xml version="1.0" encoding="utf-8"?>
<calcChain xmlns="http://schemas.openxmlformats.org/spreadsheetml/2006/main">
  <c r="C24" i="14" l="1"/>
  <c r="C94" i="14" l="1"/>
  <c r="C102" i="14"/>
  <c r="C105" i="14" l="1"/>
  <c r="C100" i="14" l="1"/>
  <c r="C23" i="14"/>
  <c r="C46" i="14"/>
  <c r="C166" i="14"/>
  <c r="C160" i="14"/>
  <c r="C155" i="14"/>
  <c r="C143" i="14"/>
  <c r="C140" i="14"/>
  <c r="C112" i="14"/>
  <c r="C89" i="14"/>
  <c r="C83" i="14"/>
  <c r="C81" i="14"/>
  <c r="C164" i="14" l="1"/>
  <c r="C78" i="14"/>
  <c r="C139" i="14"/>
  <c r="C9" i="14"/>
  <c r="C14" i="14"/>
  <c r="C16" i="14"/>
  <c r="C21" i="14"/>
  <c r="C26" i="14"/>
  <c r="C32" i="14"/>
  <c r="C39" i="14"/>
  <c r="C42" i="14"/>
  <c r="C53" i="14"/>
  <c r="C56" i="14"/>
  <c r="C59" i="14"/>
  <c r="C61" i="14"/>
  <c r="C69" i="14"/>
  <c r="C76" i="14"/>
  <c r="C8" i="14" l="1"/>
  <c r="C67" i="14"/>
  <c r="C74" i="14"/>
  <c r="C30" i="14"/>
  <c r="C75" i="14"/>
  <c r="C52" i="14"/>
  <c r="C44" i="14" l="1"/>
  <c r="C7" i="14" l="1"/>
  <c r="C172" i="14" l="1"/>
</calcChain>
</file>

<file path=xl/sharedStrings.xml><?xml version="1.0" encoding="utf-8"?>
<sst xmlns="http://schemas.openxmlformats.org/spreadsheetml/2006/main" count="271" uniqueCount="260">
  <si>
    <t>2020 год</t>
  </si>
  <si>
    <t>тыс.руб.</t>
  </si>
  <si>
    <t>Код бюджетной классификации Российской Федерации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</si>
  <si>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</si>
  <si>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</si>
  <si>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</si>
  <si>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</si>
  <si>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</si>
  <si>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</si>
  <si>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</si>
  <si>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Прочие межбюджетные трансферты, передаваемые бюджетам городских округов</t>
  </si>
  <si>
    <t>000 2 02 49999 04 0000 150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</si>
  <si>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</si>
  <si>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000 2 02 45160 04 0000 150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</si>
  <si>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</si>
  <si>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</si>
  <si>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</si>
  <si>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</si>
  <si>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</si>
  <si>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</si>
  <si>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</si>
  <si>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</si>
  <si>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</si>
  <si>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</si>
  <si>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</si>
  <si>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</si>
  <si>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</t>
  </si>
  <si>
    <t xml:space="preserve"> - по организации проведения мероприятий по отлову и содержанию безнадзорных животных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</si>
  <si>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</si>
  <si>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</si>
  <si>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 xml:space="preserve"> - на обеспечение предоставления гражданам субсидий на оплату жилого помещения и коммунальных услуг</t>
  </si>
  <si>
    <t xml:space="preserve"> -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</si>
  <si>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</si>
  <si>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000 2 02 30022 04 0000 150</t>
  </si>
  <si>
    <t>СУБВЕНЦИИ БЮДЖЕТАМ БЮДЖЕТНОЙ СИСТЕМЫ РОССИЙСКОЙ ФЕДЕРАЦИИ</t>
  </si>
  <si>
    <t>000 2 02 30000 00 0000 150</t>
  </si>
  <si>
    <t xml:space="preserve"> - на предоставление доступа к электронным сервисам цифровой инфраструктуры в сфере жилищно-коммунального хозяйства</t>
  </si>
  <si>
    <t xml:space="preserve"> - на ремонт подъездов в многоквартирных домах</t>
  </si>
  <si>
    <t xml:space="preserve"> - на мероприятия по организации отдыха детей в каникулярное время 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</si>
  <si>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</si>
  <si>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</si>
  <si>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</si>
  <si>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Прочие субсидии бюджетам городских округов</t>
  </si>
  <si>
    <t>000 2 02 29999 04 0000 150</t>
  </si>
  <si>
    <t>000 2 02 25567 04 0000 150</t>
  </si>
  <si>
    <t>000 2 02 25555 04 0000 150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</si>
  <si>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</si>
  <si>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</si>
  <si>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</si>
  <si>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</si>
  <si>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</si>
  <si>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</si>
  <si>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</si>
  <si>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000 2 02 27112 04 0003 150</t>
  </si>
  <si>
    <t>000 2 02 27112 04 0002 150</t>
  </si>
  <si>
    <t>000 2 02 27112 04 0001 150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</si>
  <si>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</si>
  <si>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</si>
  <si>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</si>
  <si>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</si>
  <si>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</si>
  <si>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</si>
  <si>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</si>
  <si>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</si>
  <si>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</si>
  <si>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</si>
  <si>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</si>
  <si>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</si>
  <si>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</si>
  <si>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</si>
  <si>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Поступления по плате за установку и эксплуатацию рекламной конструкции на земельном участке, здании или ином недвижимом имуществе, находящемся в собственности ГО Ступино МО</t>
  </si>
  <si>
    <t>000 1 17 05040 04 0009 180</t>
  </si>
  <si>
    <t>Поступления по плате за размещение нестационарных торговых объектов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</si>
  <si>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</si>
  <si>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</si>
  <si>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</si>
  <si>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</si>
  <si>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</si>
  <si>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</si>
  <si>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</si>
  <si>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</si>
  <si>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</si>
  <si>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</si>
  <si>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</si>
  <si>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</si>
  <si>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</si>
  <si>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</si>
  <si>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</si>
  <si>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</si>
  <si>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</si>
  <si>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</si>
  <si>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</si>
  <si>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</si>
  <si>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</si>
  <si>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 xml:space="preserve">Прочие доходы от компенсации затрат бюджетов городских округов (родительская плата в ДДО) </t>
  </si>
  <si>
    <t>000 1 13 02994 04 0000 130</t>
  </si>
  <si>
    <t>оздоровительная кампания "Комитет по физической культуре и массовому спорту", "Комитет по работе с молодежью и молодежной политике"</t>
  </si>
  <si>
    <t>000 1 13 02994 04 0006 130</t>
  </si>
  <si>
    <t>оздоровительная кампания "Управление образования"</t>
  </si>
  <si>
    <t>Прочие доходы от компенсации затрат бюджетов городских округов (оздоровительная кампания детей)</t>
  </si>
  <si>
    <t>Прочие доходы от компенсации затрат бюджетов городских округов</t>
  </si>
  <si>
    <t xml:space="preserve">доходы от платных услуг, оказываемых казенными учреждениями </t>
  </si>
  <si>
    <t>000 1 13 01994 04 0000 130</t>
  </si>
  <si>
    <t>доходы от платных услуг, оказываемых казенными учреждениями (МКУ «МФЦ")</t>
  </si>
  <si>
    <t>доходы от платных услуг, оказываемых казенными учреждениями (МКУ «Аварийно-спасательная служба»)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</si>
  <si>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</si>
  <si>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</si>
  <si>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</si>
  <si>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И КОМПЕНСАЦИИ ЗАТРАТ ГОСУДАРСТВА</t>
  </si>
  <si>
    <t>000 1 13 00000 00 0000 000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</si>
  <si>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</si>
  <si>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</si>
  <si>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</si>
  <si>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</si>
  <si>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</si>
  <si>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</si>
  <si>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</si>
  <si>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</si>
  <si>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</si>
  <si>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</si>
  <si>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</si>
  <si>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</si>
  <si>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</si>
  <si>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</si>
  <si>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</si>
  <si>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</si>
  <si>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</si>
  <si>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</si>
  <si>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</si>
  <si>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</si>
  <si>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</t>
  </si>
  <si>
    <t>000 1 11 03000 00 0000 120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</si>
  <si>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</si>
  <si>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</si>
  <si>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</si>
  <si>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</si>
  <si>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</si>
  <si>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</si>
  <si>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</si>
  <si>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</si>
  <si>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</si>
  <si>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</si>
  <si>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</si>
  <si>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</si>
  <si>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</si>
  <si>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</si>
  <si>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</si>
  <si>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</si>
  <si>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</si>
  <si>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</si>
  <si>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</si>
  <si>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</si>
  <si>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</si>
  <si>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</si>
  <si>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</si>
  <si>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</si>
  <si>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</si>
  <si>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</si>
  <si>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</si>
  <si>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</si>
  <si>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</si>
  <si>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</si>
  <si>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</t>
    </r>
    <r>
      <rPr>
        <i/>
        <vertAlign val="superscript"/>
        <sz val="10"/>
        <rFont val="Arial Narrow"/>
        <family val="2"/>
        <charset val="204"/>
      </rPr>
      <t xml:space="preserve">1 </t>
    </r>
    <r>
      <rPr>
        <i/>
        <sz val="10"/>
        <rFont val="Arial Narrow"/>
        <family val="2"/>
        <charset val="204"/>
      </rPr>
      <t>Налогового кодекса Российской Федерации</t>
    </r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</si>
  <si>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</si>
  <si>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</si>
  <si>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</si>
  <si>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</si>
  <si>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</si>
  <si>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i/>
        <vertAlign val="superscript"/>
        <sz val="10"/>
        <rFont val="Arial Narrow"/>
        <family val="2"/>
        <charset val="204"/>
      </rPr>
      <t>1</t>
    </r>
    <r>
      <rPr>
        <i/>
        <sz val="10"/>
        <rFont val="Arial Narrow"/>
        <family val="2"/>
        <charset val="204"/>
      </rPr>
      <t xml:space="preserve"> и 228 Налогового кодекса Российской Федерации</t>
    </r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</si>
  <si>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</si>
  <si>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</si>
  <si>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</si>
  <si>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</si>
  <si>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</si>
  <si>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</si>
  <si>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</si>
  <si>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</si>
  <si>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000 2 02 25016 04 0000 150</t>
  </si>
  <si>
    <r>
      <t>Субсидии бюджетам городских округов на мероприятия федеральной целевой программы "Развитие водохозяйственного комплекса Российской Федерации в 2012 - 2020 годах"</t>
    </r>
    <r>
      <rPr>
        <i/>
        <sz val="10"/>
        <rFont val="Arial Narrow"/>
        <family val="2"/>
        <charset val="204"/>
      </rPr>
      <t xml:space="preserve"> </t>
    </r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</si>
  <si>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</si>
  <si>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</si>
  <si>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(физическая культура и спорт)</t>
  </si>
  <si>
    <t xml:space="preserve"> -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 (культура)</t>
  </si>
  <si>
    <t>000 2 02 25097 04 0000 150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</si>
  <si>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</si>
  <si>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</si>
  <si>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</si>
  <si>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000 2 02 25210 04 0000 150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</si>
  <si>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</si>
  <si>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</si>
  <si>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-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</si>
  <si>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</si>
  <si>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</si>
  <si>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городских округов на реализацию программ формирования современной городской среды</t>
  </si>
  <si>
    <t xml:space="preserve"> - в части благоустройства общественных территорий</t>
  </si>
  <si>
    <t>Субсидии бюджетам городских округов на обеспечение устойчивого развития сельских территорий</t>
  </si>
  <si>
    <t xml:space="preserve"> - на улучшение жилищных условий граждан, проживающих на сельских территориях</t>
  </si>
  <si>
    <t xml:space="preserve"> - на капитальные вложения в общеобразовательные организации в целях поддержания односменного режима обучения</t>
  </si>
  <si>
    <t>000 2 02 27112 04 0011 150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</si>
  <si>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</si>
  <si>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</si>
  <si>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</si>
  <si>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 xml:space="preserve"> - на организацию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</si>
  <si>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 xml:space="preserve"> - на проектирование сетей газификации в сельской местности</t>
  </si>
  <si>
    <t xml:space="preserve"> - на капитальные вложения в объекты общего образования </t>
  </si>
  <si>
    <t xml:space="preserve"> - на строительство (реконструкцию) муниципальных стадионов</t>
  </si>
  <si>
    <t xml:space="preserve"> - на 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 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</si>
  <si>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</si>
  <si>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</si>
  <si>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</si>
  <si>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 xml:space="preserve"> - на устройство и капитальный ремонт электросетевого хозяйства, систем наружного освещения в рамках реализации приоритетного проекта «Светлый город»</t>
  </si>
  <si>
    <t xml:space="preserve"> - на строительство (реконструкцию) объектов культуры</t>
  </si>
  <si>
    <t xml:space="preserve"> -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</si>
  <si>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 xml:space="preserve"> - на приобретение коммунальной техники</t>
  </si>
  <si>
    <t xml:space="preserve"> - на создание новых и (или) благоустройство существующих парков культуры и отдыха</t>
  </si>
  <si>
    <t xml:space="preserve"> - на проектирование и строительство дошкольных образовательных организаций</t>
  </si>
  <si>
    <t xml:space="preserve"> - на реализацию мероприятий по улучшению жилищных условий многодетных семей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</si>
  <si>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</si>
  <si>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 xml:space="preserve"> - на рекультивацию полигонов твёрдых коммунальных отходов 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</si>
  <si>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</si>
  <si>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 xml:space="preserve"> -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</si>
  <si>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осуществление государственных полномочий Московской области в области земельных отношений</t>
  </si>
  <si>
    <t xml:space="preserve"> - на осуществление переданных государственных полномочий Московской области по транспортировке умерших в морг, включая погрузоразгрузочные работы, с мет обнаружения или происшествия для производства судебно - медицинской экспертизы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</si>
  <si>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</si>
  <si>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</si>
  <si>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 xml:space="preserve"> - на 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</t>
  </si>
  <si>
    <t>000 2 02 35176 04 0000 150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</si>
  <si>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</si>
  <si>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</si>
  <si>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</si>
  <si>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</si>
  <si>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- на реализацию проектов государственно-частного партнерства в жилищно-коммунальном хозяйстве в сфере теплоснабжения</t>
  </si>
  <si>
    <t xml:space="preserve"> - на создание центров образования цифрового и гуманитарного профилей</t>
  </si>
  <si>
    <t>Поступления по плате за наем жилых помещений, находящихся в собственности муниципальных образований (плата за наем жилых помещений)</t>
  </si>
  <si>
    <t>Поступления по плате за наем жилых помещений, находящихся в собственности муниципальных образований (плата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</si>
  <si>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доходы от платных услуг, оказываемых казенными учреждениями (ГУ арх-ры и градостр -ва МО)</t>
  </si>
  <si>
    <t>000 1 13 02994 04 0007 130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</si>
  <si>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</si>
  <si>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</si>
  <si>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</si>
  <si>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</si>
  <si>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(министерство образования)</t>
  </si>
  <si>
    <t>000 1 11 09044 04 0014 120</t>
  </si>
  <si>
    <t>000 1 13 02994 04 0012 130</t>
  </si>
  <si>
    <t xml:space="preserve">возврат остатков (мун. задания "4") </t>
  </si>
  <si>
    <t>000 1 13 02994 04 0013 130</t>
  </si>
  <si>
    <t xml:space="preserve">Поступления доходов в бюджет городского округа Ступино Московской области на 2020 год </t>
  </si>
  <si>
    <t>Субвенции бюджетам городских округов на проведение Всероссийской переписи населения 2020 года</t>
  </si>
  <si>
    <t>000 2 02 35469 04 0000 150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</si>
  <si>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</si>
  <si>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</si>
  <si>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 xml:space="preserve"> - на благоустройство общественных территорий</t>
  </si>
  <si>
    <t>000 1 13 02064 04 0000 130</t>
  </si>
  <si>
    <t xml:space="preserve">возврат остатков (администрация) </t>
  </si>
  <si>
    <t>Доходы поступающие в порядке возмещения расходов, понесенных в связи с эксплуатацией имущества городских округов</t>
  </si>
  <si>
    <t>000 2 02 27112 04 0020 150</t>
  </si>
  <si>
    <t>000 2 02 27112 04 0021 150</t>
  </si>
  <si>
    <t xml:space="preserve"> - мероприятия по улучшению жилищных условий граждан, проживающих на сельских территориях</t>
  </si>
  <si>
    <t xml:space="preserve"> - на приобретение музыкальных инструментов для муниципальных организаций дополнительного образования Московской области, осуществляющих деятельность в сфере культуры</t>
  </si>
  <si>
    <t>Приложение 1
к решению Совета депутатов 
городского округа Ступино Московской области
"О бюджете городского округа Ступино Московской области
на 2020 год и на плановый период 2021-2022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</si>
</sst>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5" formatCode="#,##0.0"/>
  </numFmts>
  <fonts count="1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sz val="11"/>
      <color indexed="8"/>
      <name val="Calibri"/>
      <family val="2"/>
      <scheme val="minor"/>
    </font>
    <font>
      <i/>
      <sz val="10"/>
      <name val="Arial Narrow"/>
      <family val="2"/>
      <charset val="204"/>
    </font>
    <font>
      <b/>
      <i/>
      <sz val="10"/>
      <name val="Arial Narrow"/>
      <family val="2"/>
      <charset val="204"/>
    </font>
    <font>
      <i/>
      <vertAlign val="superscript"/>
      <sz val="10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7" fillId="0" borderId="0"/>
  </cellStyleXfs>
  <cellXfs count="44">
    <xf numFmtId="0" fontId="0" fillId="0" borderId="0" xfId="0"/>
    <xf numFmtId="0" fontId="6" fillId="0" borderId="0" xfId="2" applyFont="1" applyFill="1" applyAlignment="1">
      <alignment vertical="center"/>
    </xf>
    <xf numFmtId="1" fontId="6" fillId="0" borderId="4" xfId="2" applyNumberFormat="1" applyFont="1" applyFill="1" applyBorder="1" applyAlignment="1" applyProtection="1">
      <alignment horizontal="center" vertical="center" wrapText="1"/>
    </xf>
    <xf numFmtId="1" fontId="5" fillId="0" borderId="1" xfId="2" applyNumberFormat="1" applyFont="1" applyFill="1" applyBorder="1" applyAlignment="1" applyProtection="1">
      <alignment horizontal="center" vertical="center" wrapText="1"/>
    </xf>
    <xf numFmtId="0" fontId="8" fillId="0" borderId="0" xfId="2" applyFont="1" applyFill="1" applyAlignment="1">
      <alignment vertical="center"/>
    </xf>
    <xf numFmtId="0" fontId="8" fillId="0" borderId="1" xfId="2" applyNumberFormat="1" applyFont="1" applyFill="1" applyBorder="1" applyAlignment="1" applyProtection="1">
      <alignment horizontal="left" vertical="center" wrapText="1" indent="2"/>
    </xf>
    <xf numFmtId="1" fontId="8" fillId="0" borderId="1" xfId="2" applyNumberFormat="1" applyFont="1" applyFill="1" applyBorder="1" applyAlignment="1" applyProtection="1">
      <alignment horizontal="center" vertical="center" wrapText="1"/>
    </xf>
    <xf numFmtId="0" fontId="8" fillId="0" borderId="2" xfId="2" applyFont="1" applyFill="1" applyBorder="1" applyAlignment="1">
      <alignment horizontal="left" vertical="center" wrapText="1" indent="1"/>
    </xf>
    <xf numFmtId="0" fontId="5" fillId="0" borderId="0" xfId="2" applyFont="1" applyFill="1" applyAlignment="1">
      <alignment vertical="center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 indent="1"/>
    </xf>
    <xf numFmtId="0" fontId="9" fillId="0" borderId="0" xfId="2" applyFont="1" applyFill="1" applyAlignment="1">
      <alignment vertical="center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1"/>
    </xf>
    <xf numFmtId="1" fontId="5" fillId="0" borderId="1" xfId="4" applyNumberFormat="1" applyFont="1" applyFill="1" applyBorder="1" applyAlignment="1" applyProtection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left" vertical="center" wrapText="1" indent="2"/>
    </xf>
    <xf numFmtId="0" fontId="5" fillId="0" borderId="1" xfId="4" applyNumberFormat="1" applyFont="1" applyFill="1" applyBorder="1" applyAlignment="1" applyProtection="1">
      <alignment horizontal="left" vertical="center" wrapText="1" indent="1"/>
    </xf>
    <xf numFmtId="0" fontId="6" fillId="0" borderId="1" xfId="4" applyNumberFormat="1" applyFont="1" applyFill="1" applyBorder="1" applyAlignment="1" applyProtection="1">
      <alignment horizontal="left" vertical="center" wrapText="1" indent="1"/>
    </xf>
    <xf numFmtId="1" fontId="6" fillId="0" borderId="1" xfId="4" applyNumberFormat="1" applyFont="1" applyFill="1" applyBorder="1" applyAlignment="1" applyProtection="1">
      <alignment horizontal="center" vertical="center" wrapText="1"/>
    </xf>
    <xf numFmtId="0" fontId="6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5" fillId="0" borderId="2" xfId="2" applyFont="1" applyFill="1" applyBorder="1" applyAlignment="1">
      <alignment horizontal="left" vertical="center" wrapText="1" indent="1"/>
    </xf>
    <xf numFmtId="0" fontId="6" fillId="0" borderId="2" xfId="2" applyFont="1" applyFill="1" applyBorder="1" applyAlignment="1">
      <alignment horizontal="left" vertical="center" wrapText="1" indent="1"/>
    </xf>
    <xf numFmtId="0" fontId="8" fillId="0" borderId="1" xfId="2" applyNumberFormat="1" applyFont="1" applyFill="1" applyBorder="1" applyAlignment="1" applyProtection="1">
      <alignment horizontal="left" vertical="center" wrapText="1" indent="3"/>
    </xf>
    <xf numFmtId="0" fontId="5" fillId="0" borderId="0" xfId="2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165" fontId="5" fillId="0" borderId="0" xfId="2" applyNumberFormat="1" applyFont="1" applyFill="1" applyAlignment="1">
      <alignment horizontal="right" vertical="center"/>
    </xf>
    <xf numFmtId="165" fontId="5" fillId="0" borderId="0" xfId="2" applyNumberFormat="1" applyFont="1" applyFill="1" applyAlignment="1">
      <alignment vertical="center" wrapText="1"/>
    </xf>
    <xf numFmtId="165" fontId="5" fillId="0" borderId="0" xfId="2" applyNumberFormat="1" applyFont="1" applyFill="1" applyAlignment="1">
      <alignment horizontal="right" vertical="center" wrapText="1"/>
    </xf>
    <xf numFmtId="165" fontId="6" fillId="0" borderId="0" xfId="2" applyNumberFormat="1" applyFont="1" applyFill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165" fontId="6" fillId="0" borderId="1" xfId="3" applyNumberFormat="1" applyFont="1" applyFill="1" applyBorder="1" applyAlignment="1" applyProtection="1">
      <alignment horizontal="center" vertical="center"/>
    </xf>
    <xf numFmtId="165" fontId="5" fillId="0" borderId="1" xfId="3" applyNumberFormat="1" applyFont="1" applyFill="1" applyBorder="1" applyAlignment="1" applyProtection="1">
      <alignment horizontal="center" vertical="center"/>
    </xf>
    <xf numFmtId="165" fontId="8" fillId="0" borderId="1" xfId="3" applyNumberFormat="1" applyFont="1" applyFill="1" applyBorder="1" applyAlignment="1" applyProtection="1">
      <alignment horizontal="center" vertical="center"/>
    </xf>
    <xf numFmtId="165" fontId="6" fillId="0" borderId="1" xfId="3" applyNumberFormat="1" applyFont="1" applyFill="1" applyBorder="1" applyAlignment="1">
      <alignment horizontal="center" vertical="center"/>
    </xf>
    <xf numFmtId="165" fontId="5" fillId="0" borderId="1" xfId="3" applyNumberFormat="1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>
      <alignment horizontal="center" vertical="center"/>
    </xf>
    <xf numFmtId="165" fontId="8" fillId="0" borderId="1" xfId="3" applyNumberFormat="1" applyFont="1" applyFill="1" applyBorder="1" applyAlignment="1" applyProtection="1">
      <alignment horizontal="center" vertical="center"/>
      <protection locked="0"/>
    </xf>
    <xf numFmtId="165" fontId="5" fillId="0" borderId="1" xfId="3" applyNumberFormat="1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0" xfId="2" applyFont="1" applyFill="1" applyAlignment="1">
      <alignment horizontal="center" vertical="center" wrapText="1"/>
    </xf>
  </cellXfs>
  <cellStyles count="7">
    <cellStyle name="Обычный" xfId="0" builtinId="0"/>
    <cellStyle name="Обычный 2" xfId="4"/>
    <cellStyle name="Обычный 3" xfId="1"/>
    <cellStyle name="Обычный 4" xfId="5"/>
    <cellStyle name="Обычный 5" xfId="6"/>
    <cellStyle name="Обычный_Прил 1_Доходы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abSelected="1" topLeftCell="A160" zoomScaleNormal="100" zoomScaleSheetLayoutView="100" workbookViewId="0">
      <selection activeCell="C173" sqref="C173"/>
    </sheetView>
  </sheetViews>
  <sheetFormatPr defaultColWidth="9.109375" defaultRowHeight="5.7" customHeight="1" x14ac:dyDescent="0.25"/>
  <cols>
    <col min="1" max="1" width="21.33203125" style="20" customWidth="1"/>
    <col min="2" max="2" width="94.6640625" style="20" customWidth="1"/>
    <col min="3" max="3" width="12.44140625" style="29" customWidth="1"/>
    <col min="4" max="16384" width="9.109375" style="8"/>
  </cols>
  <sheetData>
    <row r="1" spans="1:3" ht="65.25" customHeight="1" x14ac:dyDescent="0.25">
      <c r="B1" s="41" t="s">
        <v>259</v>
      </c>
      <c r="C1" s="42"/>
    </row>
    <row r="2" spans="1:3" ht="12" customHeight="1" x14ac:dyDescent="0.25">
      <c r="B2" s="25"/>
      <c r="C2" s="30"/>
    </row>
    <row r="3" spans="1:3" ht="15" customHeight="1" x14ac:dyDescent="0.25">
      <c r="A3" s="43" t="s">
        <v>246</v>
      </c>
      <c r="B3" s="43"/>
      <c r="C3" s="43"/>
    </row>
    <row r="4" spans="1:3" ht="12.75" customHeight="1" x14ac:dyDescent="0.25">
      <c r="A4" s="26"/>
      <c r="B4" s="26"/>
      <c r="C4" s="31"/>
    </row>
    <row r="5" spans="1:3" ht="13.5" customHeight="1" x14ac:dyDescent="0.25">
      <c r="A5" s="21"/>
      <c r="B5" s="21"/>
      <c r="C5" s="28" t="s">
        <v>1</v>
      </c>
    </row>
    <row r="6" spans="1:3" s="19" customFormat="1" ht="39.75" customHeight="1" x14ac:dyDescent="0.25">
      <c r="A6" s="27" t="s">
        <v>2</v>
      </c>
      <c r="B6" s="27" t="s">
        <v>176</v>
      </c>
      <c r="C6" s="32" t="s">
        <v>0</v>
      </c>
    </row>
    <row r="7" spans="1:3" s="1" customFormat="1" ht="23.25" customHeight="1" x14ac:dyDescent="0.25">
      <c r="A7" s="9" t="s">
        <v>175</v>
      </c>
      <c r="B7" s="12" t="s">
        <v>174</v>
      </c>
      <c r="C7" s="33">
        <f>C8+C14+C16+C21+C26+C29+C30+C42+C44+C61+C66+C67</f>
        <v>3232875.3190000001</v>
      </c>
    </row>
    <row r="8" spans="1:3" s="1" customFormat="1" ht="21.75" customHeight="1" x14ac:dyDescent="0.25">
      <c r="A8" s="9" t="s">
        <v>173</v>
      </c>
      <c r="B8" s="10" t="s">
        <v>172</v>
      </c>
      <c r="C8" s="33">
        <f>C9</f>
        <v>1916350</v>
      </c>
    </row>
    <row r="9" spans="1:3" ht="21" customHeight="1" x14ac:dyDescent="0.25">
      <c r="A9" s="3" t="s">
        <v>171</v>
      </c>
      <c r="B9" s="13" t="s">
        <v>170</v>
      </c>
      <c r="C9" s="34">
        <f>SUM(C10:C13)</f>
        <v>1916350</v>
      </c>
    </row>
    <row r="10" spans="1:3" s="4" customFormat="1" ht="45.75" hidden="1" customHeight="1" x14ac:dyDescent="0.25">
      <c r="A10" s="6" t="s">
        <v>169</v>
      </c>
      <c r="B10" s="5" t="s">
        <v>168</v>
      </c>
      <c r="C10" s="35">
        <v>1876550</v>
      </c>
    </row>
    <row r="11" spans="1:3" s="4" customFormat="1" ht="71.25" hidden="1" customHeight="1" x14ac:dyDescent="0.25">
      <c r="A11" s="6" t="s">
        <v>167</v>
      </c>
      <c r="B11" s="5" t="s">
        <v>166</v>
      </c>
      <c r="C11" s="35">
        <v>6800</v>
      </c>
    </row>
    <row r="12" spans="1:3" s="4" customFormat="1" ht="33" hidden="1" customHeight="1" x14ac:dyDescent="0.25">
      <c r="A12" s="6" t="s">
        <v>165</v>
      </c>
      <c r="B12" s="5" t="s">
        <v>164</v>
      </c>
      <c r="C12" s="35">
        <v>13600</v>
      </c>
    </row>
    <row r="13" spans="1:3" s="4" customFormat="1" ht="60.75" hidden="1" customHeight="1" x14ac:dyDescent="0.25">
      <c r="A13" s="6" t="s">
        <v>163</v>
      </c>
      <c r="B13" s="5" t="s">
        <v>162</v>
      </c>
      <c r="C13" s="35">
        <v>19400</v>
      </c>
    </row>
    <row r="14" spans="1:3" s="1" customFormat="1" ht="21.75" customHeight="1" x14ac:dyDescent="0.25">
      <c r="A14" s="18" t="s">
        <v>161</v>
      </c>
      <c r="B14" s="17" t="s">
        <v>160</v>
      </c>
      <c r="C14" s="33">
        <f>C15</f>
        <v>104452.9</v>
      </c>
    </row>
    <row r="15" spans="1:3" ht="21.75" customHeight="1" x14ac:dyDescent="0.25">
      <c r="A15" s="3" t="s">
        <v>159</v>
      </c>
      <c r="B15" s="13" t="s">
        <v>158</v>
      </c>
      <c r="C15" s="34">
        <v>104452.9</v>
      </c>
    </row>
    <row r="16" spans="1:3" s="1" customFormat="1" ht="20.25" customHeight="1" x14ac:dyDescent="0.25">
      <c r="A16" s="9" t="s">
        <v>157</v>
      </c>
      <c r="B16" s="10" t="s">
        <v>156</v>
      </c>
      <c r="C16" s="33">
        <f>C17+C18+C19+C20</f>
        <v>269210</v>
      </c>
    </row>
    <row r="17" spans="1:3" ht="21" customHeight="1" x14ac:dyDescent="0.25">
      <c r="A17" s="3" t="s">
        <v>155</v>
      </c>
      <c r="B17" s="13" t="s">
        <v>154</v>
      </c>
      <c r="C17" s="34">
        <v>181080</v>
      </c>
    </row>
    <row r="18" spans="1:3" ht="21" customHeight="1" x14ac:dyDescent="0.25">
      <c r="A18" s="3" t="s">
        <v>153</v>
      </c>
      <c r="B18" s="13" t="s">
        <v>152</v>
      </c>
      <c r="C18" s="34">
        <v>68130</v>
      </c>
    </row>
    <row r="19" spans="1:3" ht="21" hidden="1" customHeight="1" x14ac:dyDescent="0.25">
      <c r="A19" s="3" t="s">
        <v>151</v>
      </c>
      <c r="B19" s="13" t="s">
        <v>150</v>
      </c>
      <c r="C19" s="34">
        <v>0</v>
      </c>
    </row>
    <row r="20" spans="1:3" ht="21" customHeight="1" x14ac:dyDescent="0.25">
      <c r="A20" s="3" t="s">
        <v>149</v>
      </c>
      <c r="B20" s="13" t="s">
        <v>148</v>
      </c>
      <c r="C20" s="34">
        <v>20000</v>
      </c>
    </row>
    <row r="21" spans="1:3" s="1" customFormat="1" ht="22.5" customHeight="1" x14ac:dyDescent="0.25">
      <c r="A21" s="9" t="s">
        <v>147</v>
      </c>
      <c r="B21" s="10" t="s">
        <v>146</v>
      </c>
      <c r="C21" s="33">
        <f>SUM(C22:C23)</f>
        <v>610707.21299999999</v>
      </c>
    </row>
    <row r="22" spans="1:3" ht="21" customHeight="1" x14ac:dyDescent="0.25">
      <c r="A22" s="3" t="s">
        <v>145</v>
      </c>
      <c r="B22" s="13" t="s">
        <v>144</v>
      </c>
      <c r="C22" s="34">
        <v>68930</v>
      </c>
    </row>
    <row r="23" spans="1:3" ht="21" customHeight="1" x14ac:dyDescent="0.25">
      <c r="A23" s="3" t="s">
        <v>143</v>
      </c>
      <c r="B23" s="13" t="s">
        <v>142</v>
      </c>
      <c r="C23" s="34">
        <f>C24+C25</f>
        <v>541777.21299999999</v>
      </c>
    </row>
    <row r="24" spans="1:3" s="4" customFormat="1" ht="30" hidden="1" customHeight="1" x14ac:dyDescent="0.25">
      <c r="A24" s="6" t="s">
        <v>237</v>
      </c>
      <c r="B24" s="5" t="s">
        <v>238</v>
      </c>
      <c r="C24" s="35">
        <f>240000+91777.213</f>
        <v>331777.21299999999</v>
      </c>
    </row>
    <row r="25" spans="1:3" s="4" customFormat="1" ht="30" hidden="1" customHeight="1" x14ac:dyDescent="0.25">
      <c r="A25" s="6" t="s">
        <v>239</v>
      </c>
      <c r="B25" s="5" t="s">
        <v>240</v>
      </c>
      <c r="C25" s="35">
        <v>210000</v>
      </c>
    </row>
    <row r="26" spans="1:3" s="1" customFormat="1" ht="21" customHeight="1" x14ac:dyDescent="0.25">
      <c r="A26" s="9" t="s">
        <v>141</v>
      </c>
      <c r="B26" s="10" t="s">
        <v>140</v>
      </c>
      <c r="C26" s="33">
        <f>C27+C28</f>
        <v>16900</v>
      </c>
    </row>
    <row r="27" spans="1:3" ht="30.75" customHeight="1" x14ac:dyDescent="0.25">
      <c r="A27" s="3" t="s">
        <v>139</v>
      </c>
      <c r="B27" s="13" t="s">
        <v>138</v>
      </c>
      <c r="C27" s="34">
        <v>16900</v>
      </c>
    </row>
    <row r="28" spans="1:3" ht="20.25" hidden="1" customHeight="1" x14ac:dyDescent="0.25">
      <c r="A28" s="3" t="s">
        <v>137</v>
      </c>
      <c r="B28" s="13" t="s">
        <v>136</v>
      </c>
      <c r="C28" s="34">
        <v>0</v>
      </c>
    </row>
    <row r="29" spans="1:3" s="1" customFormat="1" ht="18.75" hidden="1" customHeight="1" x14ac:dyDescent="0.25">
      <c r="A29" s="9" t="s">
        <v>135</v>
      </c>
      <c r="B29" s="10" t="s">
        <v>134</v>
      </c>
      <c r="C29" s="33">
        <v>0</v>
      </c>
    </row>
    <row r="30" spans="1:3" s="1" customFormat="1" ht="28.5" customHeight="1" x14ac:dyDescent="0.25">
      <c r="A30" s="9" t="s">
        <v>133</v>
      </c>
      <c r="B30" s="10" t="s">
        <v>132</v>
      </c>
      <c r="C30" s="33">
        <f>C31+C32+C38+C39</f>
        <v>136795.1</v>
      </c>
    </row>
    <row r="31" spans="1:3" ht="21" hidden="1" customHeight="1" x14ac:dyDescent="0.25">
      <c r="A31" s="3" t="s">
        <v>131</v>
      </c>
      <c r="B31" s="13" t="s">
        <v>130</v>
      </c>
      <c r="C31" s="34">
        <v>0</v>
      </c>
    </row>
    <row r="32" spans="1:3" ht="43.5" customHeight="1" x14ac:dyDescent="0.25">
      <c r="A32" s="3" t="s">
        <v>129</v>
      </c>
      <c r="B32" s="16" t="s">
        <v>128</v>
      </c>
      <c r="C32" s="34">
        <f>SUM(C33:C37)</f>
        <v>119895.1</v>
      </c>
    </row>
    <row r="33" spans="1:3" ht="44.25" customHeight="1" x14ac:dyDescent="0.25">
      <c r="A33" s="3" t="s">
        <v>127</v>
      </c>
      <c r="B33" s="15" t="s">
        <v>126</v>
      </c>
      <c r="C33" s="34">
        <v>112400</v>
      </c>
    </row>
    <row r="34" spans="1:3" ht="44.25" customHeight="1" x14ac:dyDescent="0.25">
      <c r="A34" s="3" t="s">
        <v>125</v>
      </c>
      <c r="B34" s="15" t="s">
        <v>124</v>
      </c>
      <c r="C34" s="34">
        <v>1969</v>
      </c>
    </row>
    <row r="35" spans="1:3" ht="33" customHeight="1" x14ac:dyDescent="0.25">
      <c r="A35" s="3" t="s">
        <v>123</v>
      </c>
      <c r="B35" s="15" t="s">
        <v>122</v>
      </c>
      <c r="C35" s="34">
        <v>4124.3</v>
      </c>
    </row>
    <row r="36" spans="1:3" ht="25.5" customHeight="1" x14ac:dyDescent="0.25">
      <c r="A36" s="14" t="s">
        <v>121</v>
      </c>
      <c r="B36" s="15" t="s">
        <v>120</v>
      </c>
      <c r="C36" s="34">
        <v>1401.8</v>
      </c>
    </row>
    <row r="37" spans="1:3" ht="58.5" hidden="1" customHeight="1" x14ac:dyDescent="0.25">
      <c r="A37" s="14" t="s">
        <v>119</v>
      </c>
      <c r="B37" s="15" t="s">
        <v>118</v>
      </c>
      <c r="C37" s="34">
        <v>0</v>
      </c>
    </row>
    <row r="38" spans="1:3" ht="30.75" hidden="1" customHeight="1" x14ac:dyDescent="0.25">
      <c r="A38" s="3" t="s">
        <v>117</v>
      </c>
      <c r="B38" s="13" t="s">
        <v>116</v>
      </c>
      <c r="C38" s="34">
        <v>0</v>
      </c>
    </row>
    <row r="39" spans="1:3" ht="44.25" customHeight="1" x14ac:dyDescent="0.25">
      <c r="A39" s="3" t="s">
        <v>115</v>
      </c>
      <c r="B39" s="13" t="s">
        <v>114</v>
      </c>
      <c r="C39" s="34">
        <f>C40+C41</f>
        <v>16900</v>
      </c>
    </row>
    <row r="40" spans="1:3" s="4" customFormat="1" ht="31.5" hidden="1" customHeight="1" x14ac:dyDescent="0.25">
      <c r="A40" s="6" t="s">
        <v>115</v>
      </c>
      <c r="B40" s="5" t="s">
        <v>233</v>
      </c>
      <c r="C40" s="35">
        <v>16900</v>
      </c>
    </row>
    <row r="41" spans="1:3" s="4" customFormat="1" ht="44.25" hidden="1" customHeight="1" x14ac:dyDescent="0.25">
      <c r="A41" s="6" t="s">
        <v>242</v>
      </c>
      <c r="B41" s="5" t="s">
        <v>234</v>
      </c>
      <c r="C41" s="35">
        <v>0</v>
      </c>
    </row>
    <row r="42" spans="1:3" s="1" customFormat="1" ht="21.75" customHeight="1" x14ac:dyDescent="0.25">
      <c r="A42" s="9" t="s">
        <v>113</v>
      </c>
      <c r="B42" s="10" t="s">
        <v>112</v>
      </c>
      <c r="C42" s="33">
        <f>C43</f>
        <v>3138</v>
      </c>
    </row>
    <row r="43" spans="1:3" ht="20.25" customHeight="1" x14ac:dyDescent="0.25">
      <c r="A43" s="3" t="s">
        <v>111</v>
      </c>
      <c r="B43" s="13" t="s">
        <v>110</v>
      </c>
      <c r="C43" s="34">
        <v>3138</v>
      </c>
    </row>
    <row r="44" spans="1:3" s="1" customFormat="1" ht="23.25" customHeight="1" x14ac:dyDescent="0.25">
      <c r="A44" s="9" t="s">
        <v>109</v>
      </c>
      <c r="B44" s="10" t="s">
        <v>108</v>
      </c>
      <c r="C44" s="33">
        <f>C45+C46+C51+C52</f>
        <v>120511.10999999999</v>
      </c>
    </row>
    <row r="45" spans="1:3" s="1" customFormat="1" ht="27.75" hidden="1" customHeight="1" x14ac:dyDescent="0.25">
      <c r="A45" s="3" t="s">
        <v>107</v>
      </c>
      <c r="B45" s="13" t="s">
        <v>106</v>
      </c>
      <c r="C45" s="34">
        <v>0</v>
      </c>
    </row>
    <row r="46" spans="1:3" s="1" customFormat="1" ht="20.25" customHeight="1" x14ac:dyDescent="0.25">
      <c r="A46" s="3" t="s">
        <v>102</v>
      </c>
      <c r="B46" s="13" t="s">
        <v>105</v>
      </c>
      <c r="C46" s="34">
        <f>SUM(C47:C50)</f>
        <v>4842.7999999999993</v>
      </c>
    </row>
    <row r="47" spans="1:3" s="11" customFormat="1" ht="28.5" hidden="1" customHeight="1" x14ac:dyDescent="0.25">
      <c r="A47" s="6"/>
      <c r="B47" s="24" t="s">
        <v>104</v>
      </c>
      <c r="C47" s="35"/>
    </row>
    <row r="48" spans="1:3" s="11" customFormat="1" ht="21.75" hidden="1" customHeight="1" x14ac:dyDescent="0.25">
      <c r="A48" s="6"/>
      <c r="B48" s="24" t="s">
        <v>103</v>
      </c>
      <c r="C48" s="35">
        <v>4366.8999999999996</v>
      </c>
    </row>
    <row r="49" spans="1:3" s="11" customFormat="1" ht="21.75" hidden="1" customHeight="1" x14ac:dyDescent="0.25">
      <c r="A49" s="6"/>
      <c r="B49" s="24" t="s">
        <v>101</v>
      </c>
      <c r="C49" s="35">
        <v>475.9</v>
      </c>
    </row>
    <row r="50" spans="1:3" s="11" customFormat="1" ht="21.75" hidden="1" customHeight="1" x14ac:dyDescent="0.25">
      <c r="A50" s="6"/>
      <c r="B50" s="24" t="s">
        <v>235</v>
      </c>
      <c r="C50" s="35"/>
    </row>
    <row r="51" spans="1:3" s="1" customFormat="1" ht="20.25" customHeight="1" x14ac:dyDescent="0.25">
      <c r="A51" s="3" t="s">
        <v>252</v>
      </c>
      <c r="B51" s="13" t="s">
        <v>254</v>
      </c>
      <c r="C51" s="34">
        <v>7174.9</v>
      </c>
    </row>
    <row r="52" spans="1:3" s="1" customFormat="1" ht="20.25" customHeight="1" x14ac:dyDescent="0.25">
      <c r="A52" s="3" t="s">
        <v>95</v>
      </c>
      <c r="B52" s="13" t="s">
        <v>100</v>
      </c>
      <c r="C52" s="34">
        <f>C53+C56+C59</f>
        <v>108493.40999999999</v>
      </c>
    </row>
    <row r="53" spans="1:3" s="11" customFormat="1" ht="23.25" hidden="1" customHeight="1" x14ac:dyDescent="0.25">
      <c r="A53" s="6" t="s">
        <v>95</v>
      </c>
      <c r="B53" s="5" t="s">
        <v>100</v>
      </c>
      <c r="C53" s="35">
        <f>SUM(C54:C55)</f>
        <v>0</v>
      </c>
    </row>
    <row r="54" spans="1:3" s="1" customFormat="1" ht="20.25" hidden="1" customHeight="1" x14ac:dyDescent="0.25">
      <c r="A54" s="6" t="s">
        <v>243</v>
      </c>
      <c r="B54" s="24" t="s">
        <v>253</v>
      </c>
      <c r="C54" s="35"/>
    </row>
    <row r="55" spans="1:3" s="1" customFormat="1" ht="20.25" hidden="1" customHeight="1" x14ac:dyDescent="0.25">
      <c r="A55" s="6" t="s">
        <v>245</v>
      </c>
      <c r="B55" s="24" t="s">
        <v>244</v>
      </c>
      <c r="C55" s="35"/>
    </row>
    <row r="56" spans="1:3" s="11" customFormat="1" ht="30.75" hidden="1" customHeight="1" x14ac:dyDescent="0.25">
      <c r="A56" s="6" t="s">
        <v>97</v>
      </c>
      <c r="B56" s="5" t="s">
        <v>99</v>
      </c>
      <c r="C56" s="35">
        <f>C57+C58</f>
        <v>1306.1500000000001</v>
      </c>
    </row>
    <row r="57" spans="1:3" s="11" customFormat="1" ht="21" hidden="1" customHeight="1" x14ac:dyDescent="0.25">
      <c r="A57" s="6"/>
      <c r="B57" s="24" t="s">
        <v>98</v>
      </c>
      <c r="C57" s="35">
        <v>684.04</v>
      </c>
    </row>
    <row r="58" spans="1:3" s="11" customFormat="1" ht="33" hidden="1" customHeight="1" x14ac:dyDescent="0.25">
      <c r="A58" s="6"/>
      <c r="B58" s="24" t="s">
        <v>96</v>
      </c>
      <c r="C58" s="35">
        <v>622.11</v>
      </c>
    </row>
    <row r="59" spans="1:3" s="11" customFormat="1" ht="21.75" hidden="1" customHeight="1" x14ac:dyDescent="0.25">
      <c r="A59" s="6" t="s">
        <v>236</v>
      </c>
      <c r="B59" s="5" t="s">
        <v>94</v>
      </c>
      <c r="C59" s="35">
        <f>C60</f>
        <v>107187.26</v>
      </c>
    </row>
    <row r="60" spans="1:3" s="11" customFormat="1" ht="21" hidden="1" customHeight="1" x14ac:dyDescent="0.25">
      <c r="A60" s="6"/>
      <c r="B60" s="24" t="s">
        <v>93</v>
      </c>
      <c r="C60" s="35">
        <v>107187.26</v>
      </c>
    </row>
    <row r="61" spans="1:3" s="1" customFormat="1" ht="23.25" customHeight="1" x14ac:dyDescent="0.25">
      <c r="A61" s="9" t="s">
        <v>92</v>
      </c>
      <c r="B61" s="10" t="s">
        <v>91</v>
      </c>
      <c r="C61" s="33">
        <f>C62+C63+C64+C65</f>
        <v>50313.7</v>
      </c>
    </row>
    <row r="62" spans="1:3" ht="21.75" hidden="1" customHeight="1" x14ac:dyDescent="0.25">
      <c r="A62" s="3" t="s">
        <v>90</v>
      </c>
      <c r="B62" s="16" t="s">
        <v>89</v>
      </c>
      <c r="C62" s="34">
        <v>0</v>
      </c>
    </row>
    <row r="63" spans="1:3" ht="43.5" customHeight="1" x14ac:dyDescent="0.25">
      <c r="A63" s="3" t="s">
        <v>88</v>
      </c>
      <c r="B63" s="16" t="s">
        <v>87</v>
      </c>
      <c r="C63" s="34">
        <v>23313.7</v>
      </c>
    </row>
    <row r="64" spans="1:3" ht="33.75" customHeight="1" x14ac:dyDescent="0.25">
      <c r="A64" s="3" t="s">
        <v>86</v>
      </c>
      <c r="B64" s="13" t="s">
        <v>85</v>
      </c>
      <c r="C64" s="34">
        <v>3000</v>
      </c>
    </row>
    <row r="65" spans="1:3" ht="43.5" customHeight="1" x14ac:dyDescent="0.25">
      <c r="A65" s="3" t="s">
        <v>84</v>
      </c>
      <c r="B65" s="13" t="s">
        <v>83</v>
      </c>
      <c r="C65" s="34">
        <v>24000</v>
      </c>
    </row>
    <row r="66" spans="1:3" s="1" customFormat="1" ht="21.75" hidden="1" customHeight="1" x14ac:dyDescent="0.25">
      <c r="A66" s="9" t="s">
        <v>82</v>
      </c>
      <c r="B66" s="10" t="s">
        <v>81</v>
      </c>
      <c r="C66" s="33"/>
    </row>
    <row r="67" spans="1:3" s="1" customFormat="1" ht="21.75" customHeight="1" x14ac:dyDescent="0.25">
      <c r="A67" s="9" t="s">
        <v>80</v>
      </c>
      <c r="B67" s="10" t="s">
        <v>79</v>
      </c>
      <c r="C67" s="33">
        <f>C68+C69</f>
        <v>4497.2960000000003</v>
      </c>
    </row>
    <row r="68" spans="1:3" ht="21.75" hidden="1" customHeight="1" x14ac:dyDescent="0.25">
      <c r="A68" s="3" t="s">
        <v>78</v>
      </c>
      <c r="B68" s="13" t="s">
        <v>77</v>
      </c>
      <c r="C68" s="34"/>
    </row>
    <row r="69" spans="1:3" ht="21.75" hidden="1" customHeight="1" x14ac:dyDescent="0.25">
      <c r="A69" s="3" t="s">
        <v>75</v>
      </c>
      <c r="B69" s="13" t="s">
        <v>76</v>
      </c>
      <c r="C69" s="34">
        <f>SUM(C70:C73)</f>
        <v>4497.2960000000003</v>
      </c>
    </row>
    <row r="70" spans="1:3" s="4" customFormat="1" ht="21.75" hidden="1" customHeight="1" x14ac:dyDescent="0.25">
      <c r="A70" s="6" t="s">
        <v>75</v>
      </c>
      <c r="B70" s="24" t="s">
        <v>74</v>
      </c>
      <c r="C70" s="35"/>
    </row>
    <row r="71" spans="1:3" s="4" customFormat="1" ht="20.25" hidden="1" customHeight="1" x14ac:dyDescent="0.25">
      <c r="A71" s="6" t="s">
        <v>73</v>
      </c>
      <c r="B71" s="24" t="s">
        <v>72</v>
      </c>
      <c r="C71" s="35">
        <v>3197.2959999999998</v>
      </c>
    </row>
    <row r="72" spans="1:3" s="4" customFormat="1" ht="30.75" hidden="1" customHeight="1" x14ac:dyDescent="0.25">
      <c r="A72" s="6" t="s">
        <v>71</v>
      </c>
      <c r="B72" s="24" t="s">
        <v>70</v>
      </c>
      <c r="C72" s="35">
        <v>1300</v>
      </c>
    </row>
    <row r="73" spans="1:3" s="4" customFormat="1" ht="29.25" hidden="1" customHeight="1" x14ac:dyDescent="0.25">
      <c r="A73" s="6" t="s">
        <v>69</v>
      </c>
      <c r="B73" s="24" t="s">
        <v>68</v>
      </c>
      <c r="C73" s="35"/>
    </row>
    <row r="74" spans="1:3" s="1" customFormat="1" ht="21.75" customHeight="1" x14ac:dyDescent="0.25">
      <c r="A74" s="9" t="s">
        <v>67</v>
      </c>
      <c r="B74" s="12" t="s">
        <v>66</v>
      </c>
      <c r="C74" s="33">
        <f>C76+C78+C139+C164+C169+C170+C171</f>
        <v>3575369.17234</v>
      </c>
    </row>
    <row r="75" spans="1:3" s="1" customFormat="1" ht="30" customHeight="1" x14ac:dyDescent="0.25">
      <c r="A75" s="2" t="s">
        <v>65</v>
      </c>
      <c r="B75" s="12" t="s">
        <v>64</v>
      </c>
      <c r="C75" s="33">
        <f>C76+C78+C139+C164</f>
        <v>3575369.17234</v>
      </c>
    </row>
    <row r="76" spans="1:3" s="1" customFormat="1" ht="21.75" customHeight="1" x14ac:dyDescent="0.25">
      <c r="A76" s="2" t="s">
        <v>63</v>
      </c>
      <c r="B76" s="10" t="s">
        <v>62</v>
      </c>
      <c r="C76" s="36">
        <f>C77</f>
        <v>124453</v>
      </c>
    </row>
    <row r="77" spans="1:3" s="1" customFormat="1" ht="22.5" customHeight="1" x14ac:dyDescent="0.25">
      <c r="A77" s="3" t="s">
        <v>61</v>
      </c>
      <c r="B77" s="22" t="s">
        <v>60</v>
      </c>
      <c r="C77" s="37">
        <v>124453</v>
      </c>
    </row>
    <row r="78" spans="1:3" s="1" customFormat="1" ht="24" customHeight="1" x14ac:dyDescent="0.25">
      <c r="A78" s="9" t="s">
        <v>59</v>
      </c>
      <c r="B78" s="23" t="s">
        <v>58</v>
      </c>
      <c r="C78" s="33">
        <f>C79+C80+C81+C83+C87+C88+C89+C92+C93+C94+C100+C102+C105+C112</f>
        <v>1522760.17234</v>
      </c>
    </row>
    <row r="79" spans="1:3" s="1" customFormat="1" ht="41.25" customHeight="1" x14ac:dyDescent="0.25">
      <c r="A79" s="3" t="s">
        <v>52</v>
      </c>
      <c r="B79" s="22" t="s">
        <v>51</v>
      </c>
      <c r="C79" s="37">
        <v>73504</v>
      </c>
    </row>
    <row r="80" spans="1:3" s="1" customFormat="1" ht="44.25" customHeight="1" x14ac:dyDescent="0.25">
      <c r="A80" s="3" t="s">
        <v>50</v>
      </c>
      <c r="B80" s="22" t="s">
        <v>49</v>
      </c>
      <c r="C80" s="37">
        <v>122807.85234</v>
      </c>
    </row>
    <row r="81" spans="1:3" s="1" customFormat="1" ht="33" hidden="1" customHeight="1" x14ac:dyDescent="0.25">
      <c r="A81" s="3" t="s">
        <v>177</v>
      </c>
      <c r="B81" s="22" t="s">
        <v>178</v>
      </c>
      <c r="C81" s="37">
        <f>C82</f>
        <v>0</v>
      </c>
    </row>
    <row r="82" spans="1:3" s="11" customFormat="1" ht="33" hidden="1" customHeight="1" x14ac:dyDescent="0.25">
      <c r="A82" s="6"/>
      <c r="B82" s="7" t="s">
        <v>179</v>
      </c>
      <c r="C82" s="38">
        <v>0</v>
      </c>
    </row>
    <row r="83" spans="1:3" s="1" customFormat="1" ht="30" customHeight="1" x14ac:dyDescent="0.25">
      <c r="A83" s="3" t="s">
        <v>48</v>
      </c>
      <c r="B83" s="22" t="s">
        <v>180</v>
      </c>
      <c r="C83" s="37">
        <f>SUM(C84:C86)</f>
        <v>813.81999999999994</v>
      </c>
    </row>
    <row r="84" spans="1:3" s="11" customFormat="1" ht="32.25" customHeight="1" x14ac:dyDescent="0.25">
      <c r="A84" s="6"/>
      <c r="B84" s="7" t="s">
        <v>181</v>
      </c>
      <c r="C84" s="38">
        <v>223.02</v>
      </c>
    </row>
    <row r="85" spans="1:3" s="11" customFormat="1" ht="32.25" customHeight="1" x14ac:dyDescent="0.25">
      <c r="A85" s="6"/>
      <c r="B85" s="7" t="s">
        <v>182</v>
      </c>
      <c r="C85" s="38">
        <v>590.79999999999995</v>
      </c>
    </row>
    <row r="86" spans="1:3" s="11" customFormat="1" ht="24.75" hidden="1" customHeight="1" x14ac:dyDescent="0.25">
      <c r="A86" s="6"/>
      <c r="B86" s="7"/>
      <c r="C86" s="38"/>
    </row>
    <row r="87" spans="1:3" s="1" customFormat="1" ht="30.75" hidden="1" customHeight="1" x14ac:dyDescent="0.25">
      <c r="A87" s="3" t="s">
        <v>183</v>
      </c>
      <c r="B87" s="22" t="s">
        <v>184</v>
      </c>
      <c r="C87" s="37"/>
    </row>
    <row r="88" spans="1:3" s="1" customFormat="1" ht="30.75" hidden="1" customHeight="1" x14ac:dyDescent="0.25">
      <c r="A88" s="3" t="s">
        <v>185</v>
      </c>
      <c r="B88" s="22" t="s">
        <v>186</v>
      </c>
      <c r="C88" s="37"/>
    </row>
    <row r="89" spans="1:3" s="1" customFormat="1" ht="30.75" customHeight="1" x14ac:dyDescent="0.25">
      <c r="A89" s="3" t="s">
        <v>187</v>
      </c>
      <c r="B89" s="22" t="s">
        <v>188</v>
      </c>
      <c r="C89" s="37">
        <f>SUM(C90:C91)</f>
        <v>2259.17</v>
      </c>
    </row>
    <row r="90" spans="1:3" s="11" customFormat="1" ht="32.25" customHeight="1" x14ac:dyDescent="0.25">
      <c r="A90" s="6"/>
      <c r="B90" s="7" t="s">
        <v>189</v>
      </c>
      <c r="C90" s="38">
        <v>2259.17</v>
      </c>
    </row>
    <row r="91" spans="1:3" s="11" customFormat="1" ht="54.75" hidden="1" customHeight="1" x14ac:dyDescent="0.25">
      <c r="A91" s="6"/>
      <c r="B91" s="7" t="s">
        <v>190</v>
      </c>
      <c r="C91" s="38">
        <v>0</v>
      </c>
    </row>
    <row r="92" spans="1:3" s="1" customFormat="1" ht="30" customHeight="1" x14ac:dyDescent="0.25">
      <c r="A92" s="3" t="s">
        <v>191</v>
      </c>
      <c r="B92" s="22" t="s">
        <v>192</v>
      </c>
      <c r="C92" s="37">
        <v>183220.61</v>
      </c>
    </row>
    <row r="93" spans="1:3" s="1" customFormat="1" ht="23.25" customHeight="1" x14ac:dyDescent="0.25">
      <c r="A93" s="3" t="s">
        <v>47</v>
      </c>
      <c r="B93" s="22" t="s">
        <v>46</v>
      </c>
      <c r="C93" s="37">
        <v>3999.7</v>
      </c>
    </row>
    <row r="94" spans="1:3" s="1" customFormat="1" ht="23.25" customHeight="1" x14ac:dyDescent="0.25">
      <c r="A94" s="3" t="s">
        <v>45</v>
      </c>
      <c r="B94" s="22" t="s">
        <v>193</v>
      </c>
      <c r="C94" s="37">
        <f>SUM(C95:C99)</f>
        <v>18183.55</v>
      </c>
    </row>
    <row r="95" spans="1:3" s="11" customFormat="1" ht="24.75" hidden="1" customHeight="1" x14ac:dyDescent="0.25">
      <c r="A95" s="6"/>
      <c r="B95" s="7" t="s">
        <v>194</v>
      </c>
      <c r="C95" s="38">
        <v>0</v>
      </c>
    </row>
    <row r="96" spans="1:3" s="11" customFormat="1" ht="23.25" customHeight="1" x14ac:dyDescent="0.25">
      <c r="A96" s="6"/>
      <c r="B96" s="7" t="s">
        <v>37</v>
      </c>
      <c r="C96" s="38">
        <v>11578.75</v>
      </c>
    </row>
    <row r="97" spans="1:3" s="11" customFormat="1" ht="31.5" customHeight="1" x14ac:dyDescent="0.25">
      <c r="A97" s="6"/>
      <c r="B97" s="7" t="s">
        <v>210</v>
      </c>
      <c r="C97" s="38">
        <v>6604.8</v>
      </c>
    </row>
    <row r="98" spans="1:3" s="11" customFormat="1" ht="25.5" hidden="1" customHeight="1" x14ac:dyDescent="0.25">
      <c r="A98" s="6"/>
      <c r="B98" s="7" t="s">
        <v>213</v>
      </c>
      <c r="C98" s="35">
        <v>0</v>
      </c>
    </row>
    <row r="99" spans="1:3" s="11" customFormat="1" ht="25.5" hidden="1" customHeight="1" x14ac:dyDescent="0.25">
      <c r="A99" s="6"/>
      <c r="B99" s="7" t="s">
        <v>214</v>
      </c>
      <c r="C99" s="35">
        <v>0</v>
      </c>
    </row>
    <row r="100" spans="1:3" s="1" customFormat="1" ht="25.5" hidden="1" customHeight="1" x14ac:dyDescent="0.25">
      <c r="A100" s="3" t="s">
        <v>44</v>
      </c>
      <c r="B100" s="22" t="s">
        <v>195</v>
      </c>
      <c r="C100" s="37">
        <f>C101</f>
        <v>0</v>
      </c>
    </row>
    <row r="101" spans="1:3" s="11" customFormat="1" ht="20.25" hidden="1" customHeight="1" x14ac:dyDescent="0.25">
      <c r="A101" s="6"/>
      <c r="B101" s="7" t="s">
        <v>196</v>
      </c>
      <c r="C101" s="38">
        <v>0</v>
      </c>
    </row>
    <row r="102" spans="1:3" s="1" customFormat="1" ht="25.5" customHeight="1" x14ac:dyDescent="0.25">
      <c r="A102" s="3" t="s">
        <v>250</v>
      </c>
      <c r="B102" s="22" t="s">
        <v>249</v>
      </c>
      <c r="C102" s="37">
        <f>C103+C104</f>
        <v>3052</v>
      </c>
    </row>
    <row r="103" spans="1:3" s="11" customFormat="1" ht="20.25" customHeight="1" x14ac:dyDescent="0.25">
      <c r="A103" s="6"/>
      <c r="B103" s="7" t="s">
        <v>251</v>
      </c>
      <c r="C103" s="38">
        <v>3052</v>
      </c>
    </row>
    <row r="104" spans="1:3" s="11" customFormat="1" ht="22.5" hidden="1" customHeight="1" x14ac:dyDescent="0.25">
      <c r="A104" s="6"/>
      <c r="B104" s="7" t="s">
        <v>257</v>
      </c>
      <c r="C104" s="38">
        <v>0</v>
      </c>
    </row>
    <row r="105" spans="1:3" s="1" customFormat="1" ht="31.5" customHeight="1" x14ac:dyDescent="0.25">
      <c r="A105" s="3" t="s">
        <v>57</v>
      </c>
      <c r="B105" s="22" t="s">
        <v>56</v>
      </c>
      <c r="C105" s="37">
        <f>SUM(C106:C111)</f>
        <v>718366.26</v>
      </c>
    </row>
    <row r="106" spans="1:3" s="11" customFormat="1" ht="21.75" customHeight="1" x14ac:dyDescent="0.25">
      <c r="A106" s="6" t="s">
        <v>55</v>
      </c>
      <c r="B106" s="7" t="s">
        <v>204</v>
      </c>
      <c r="C106" s="38">
        <v>19401</v>
      </c>
    </row>
    <row r="107" spans="1:3" s="11" customFormat="1" ht="21.75" customHeight="1" x14ac:dyDescent="0.25">
      <c r="A107" s="6" t="s">
        <v>54</v>
      </c>
      <c r="B107" s="7" t="s">
        <v>197</v>
      </c>
      <c r="C107" s="38">
        <v>95000</v>
      </c>
    </row>
    <row r="108" spans="1:3" s="11" customFormat="1" ht="21.75" customHeight="1" x14ac:dyDescent="0.25">
      <c r="A108" s="6" t="s">
        <v>53</v>
      </c>
      <c r="B108" s="7" t="s">
        <v>197</v>
      </c>
      <c r="C108" s="38">
        <v>572099</v>
      </c>
    </row>
    <row r="109" spans="1:3" s="11" customFormat="1" ht="21.75" customHeight="1" x14ac:dyDescent="0.25">
      <c r="A109" s="6" t="s">
        <v>198</v>
      </c>
      <c r="B109" s="7" t="s">
        <v>204</v>
      </c>
      <c r="C109" s="38">
        <v>12309.47</v>
      </c>
    </row>
    <row r="110" spans="1:3" s="11" customFormat="1" ht="21.75" customHeight="1" x14ac:dyDescent="0.25">
      <c r="A110" s="6" t="s">
        <v>255</v>
      </c>
      <c r="B110" s="7" t="s">
        <v>215</v>
      </c>
      <c r="C110" s="38">
        <v>12291.81</v>
      </c>
    </row>
    <row r="111" spans="1:3" s="11" customFormat="1" ht="21.75" customHeight="1" x14ac:dyDescent="0.25">
      <c r="A111" s="6" t="s">
        <v>256</v>
      </c>
      <c r="B111" s="7" t="s">
        <v>215</v>
      </c>
      <c r="C111" s="38">
        <v>7264.98</v>
      </c>
    </row>
    <row r="112" spans="1:3" s="1" customFormat="1" ht="21.75" customHeight="1" x14ac:dyDescent="0.25">
      <c r="A112" s="3" t="s">
        <v>43</v>
      </c>
      <c r="B112" s="22" t="s">
        <v>42</v>
      </c>
      <c r="C112" s="37">
        <f>SUM(C113:C138)</f>
        <v>396553.21</v>
      </c>
    </row>
    <row r="113" spans="1:3" s="11" customFormat="1" ht="24" customHeight="1" x14ac:dyDescent="0.25">
      <c r="A113" s="6"/>
      <c r="B113" s="7" t="s">
        <v>199</v>
      </c>
      <c r="C113" s="38">
        <v>957</v>
      </c>
    </row>
    <row r="114" spans="1:3" s="11" customFormat="1" ht="33" customHeight="1" x14ac:dyDescent="0.25">
      <c r="A114" s="6"/>
      <c r="B114" s="7" t="s">
        <v>200</v>
      </c>
      <c r="C114" s="38">
        <v>5596</v>
      </c>
    </row>
    <row r="115" spans="1:3" s="11" customFormat="1" ht="43.5" customHeight="1" x14ac:dyDescent="0.25">
      <c r="A115" s="6"/>
      <c r="B115" s="7" t="s">
        <v>241</v>
      </c>
      <c r="C115" s="38">
        <v>98903</v>
      </c>
    </row>
    <row r="116" spans="1:3" s="11" customFormat="1" ht="30.75" customHeight="1" x14ac:dyDescent="0.25">
      <c r="A116" s="6"/>
      <c r="B116" s="7" t="s">
        <v>41</v>
      </c>
      <c r="C116" s="38">
        <v>1533</v>
      </c>
    </row>
    <row r="117" spans="1:3" s="11" customFormat="1" ht="30.75" customHeight="1" x14ac:dyDescent="0.25">
      <c r="A117" s="6"/>
      <c r="B117" s="7" t="s">
        <v>40</v>
      </c>
      <c r="C117" s="38">
        <v>12287</v>
      </c>
    </row>
    <row r="118" spans="1:3" s="11" customFormat="1" ht="44.25" hidden="1" customHeight="1" x14ac:dyDescent="0.25">
      <c r="A118" s="6"/>
      <c r="B118" s="7" t="s">
        <v>201</v>
      </c>
      <c r="C118" s="38">
        <v>0</v>
      </c>
    </row>
    <row r="119" spans="1:3" s="11" customFormat="1" ht="30" hidden="1" customHeight="1" x14ac:dyDescent="0.25">
      <c r="A119" s="6"/>
      <c r="B119" s="7" t="s">
        <v>258</v>
      </c>
      <c r="C119" s="38">
        <v>0</v>
      </c>
    </row>
    <row r="120" spans="1:3" s="11" customFormat="1" ht="43.5" customHeight="1" x14ac:dyDescent="0.25">
      <c r="A120" s="6"/>
      <c r="B120" s="7" t="s">
        <v>202</v>
      </c>
      <c r="C120" s="38">
        <v>776</v>
      </c>
    </row>
    <row r="121" spans="1:3" s="11" customFormat="1" ht="24.75" hidden="1" customHeight="1" x14ac:dyDescent="0.25">
      <c r="A121" s="6"/>
      <c r="B121" s="7" t="s">
        <v>203</v>
      </c>
      <c r="C121" s="38">
        <v>0</v>
      </c>
    </row>
    <row r="122" spans="1:3" s="11" customFormat="1" ht="24.75" hidden="1" customHeight="1" x14ac:dyDescent="0.25">
      <c r="A122" s="6"/>
      <c r="B122" s="7" t="s">
        <v>204</v>
      </c>
      <c r="C122" s="38"/>
    </row>
    <row r="123" spans="1:3" s="11" customFormat="1" ht="24.75" hidden="1" customHeight="1" x14ac:dyDescent="0.25">
      <c r="A123" s="6"/>
      <c r="B123" s="7" t="s">
        <v>205</v>
      </c>
      <c r="C123" s="38">
        <v>0</v>
      </c>
    </row>
    <row r="124" spans="1:3" s="11" customFormat="1" ht="23.25" customHeight="1" x14ac:dyDescent="0.25">
      <c r="A124" s="6"/>
      <c r="B124" s="7" t="s">
        <v>38</v>
      </c>
      <c r="C124" s="38">
        <v>6089</v>
      </c>
    </row>
    <row r="125" spans="1:3" s="11" customFormat="1" ht="29.25" customHeight="1" x14ac:dyDescent="0.25">
      <c r="A125" s="6"/>
      <c r="B125" s="7" t="s">
        <v>206</v>
      </c>
      <c r="C125" s="38">
        <v>94813.71</v>
      </c>
    </row>
    <row r="126" spans="1:3" s="11" customFormat="1" ht="30" customHeight="1" x14ac:dyDescent="0.25">
      <c r="A126" s="6"/>
      <c r="B126" s="7" t="s">
        <v>207</v>
      </c>
      <c r="C126" s="38">
        <v>18432</v>
      </c>
    </row>
    <row r="127" spans="1:3" s="11" customFormat="1" ht="30" customHeight="1" x14ac:dyDescent="0.25">
      <c r="A127" s="6"/>
      <c r="B127" s="7" t="s">
        <v>36</v>
      </c>
      <c r="C127" s="38">
        <v>1567</v>
      </c>
    </row>
    <row r="128" spans="1:3" s="11" customFormat="1" ht="30" customHeight="1" x14ac:dyDescent="0.25">
      <c r="A128" s="6"/>
      <c r="B128" s="7" t="s">
        <v>208</v>
      </c>
      <c r="C128" s="38">
        <v>110728</v>
      </c>
    </row>
    <row r="129" spans="1:3" s="11" customFormat="1" ht="41.25" hidden="1" customHeight="1" x14ac:dyDescent="0.25">
      <c r="A129" s="6"/>
      <c r="B129" s="7" t="s">
        <v>209</v>
      </c>
      <c r="C129" s="38">
        <v>0</v>
      </c>
    </row>
    <row r="130" spans="1:3" s="11" customFormat="1" ht="21.75" customHeight="1" x14ac:dyDescent="0.25">
      <c r="A130" s="6"/>
      <c r="B130" s="7" t="s">
        <v>211</v>
      </c>
      <c r="C130" s="38">
        <v>19200</v>
      </c>
    </row>
    <row r="131" spans="1:3" s="11" customFormat="1" ht="30.75" customHeight="1" x14ac:dyDescent="0.25">
      <c r="A131" s="6"/>
      <c r="B131" s="7" t="s">
        <v>39</v>
      </c>
      <c r="C131" s="35">
        <v>1680</v>
      </c>
    </row>
    <row r="132" spans="1:3" s="11" customFormat="1" ht="55.5" customHeight="1" x14ac:dyDescent="0.25">
      <c r="A132" s="6"/>
      <c r="B132" s="7" t="s">
        <v>212</v>
      </c>
      <c r="C132" s="35">
        <v>1479</v>
      </c>
    </row>
    <row r="133" spans="1:3" s="11" customFormat="1" ht="30" hidden="1" customHeight="1" x14ac:dyDescent="0.25">
      <c r="A133" s="6"/>
      <c r="B133" s="7" t="s">
        <v>37</v>
      </c>
      <c r="C133" s="38">
        <v>0</v>
      </c>
    </row>
    <row r="134" spans="1:3" s="11" customFormat="1" ht="30" hidden="1" customHeight="1" x14ac:dyDescent="0.25">
      <c r="A134" s="6"/>
      <c r="B134" s="7" t="s">
        <v>210</v>
      </c>
      <c r="C134" s="38">
        <v>0</v>
      </c>
    </row>
    <row r="135" spans="1:3" s="11" customFormat="1" ht="25.5" hidden="1" customHeight="1" x14ac:dyDescent="0.25">
      <c r="A135" s="6"/>
      <c r="B135" s="7" t="s">
        <v>215</v>
      </c>
      <c r="C135" s="35"/>
    </row>
    <row r="136" spans="1:3" s="11" customFormat="1" ht="25.5" hidden="1" customHeight="1" x14ac:dyDescent="0.25">
      <c r="A136" s="6"/>
      <c r="B136" s="7" t="s">
        <v>216</v>
      </c>
      <c r="C136" s="35">
        <v>0</v>
      </c>
    </row>
    <row r="137" spans="1:3" s="11" customFormat="1" ht="31.5" hidden="1" customHeight="1" x14ac:dyDescent="0.25">
      <c r="A137" s="6"/>
      <c r="B137" s="7" t="s">
        <v>217</v>
      </c>
      <c r="C137" s="35">
        <v>0</v>
      </c>
    </row>
    <row r="138" spans="1:3" s="11" customFormat="1" ht="22.5" customHeight="1" x14ac:dyDescent="0.25">
      <c r="A138" s="6"/>
      <c r="B138" s="7" t="s">
        <v>218</v>
      </c>
      <c r="C138" s="35">
        <v>22512.5</v>
      </c>
    </row>
    <row r="139" spans="1:3" s="1" customFormat="1" ht="24" customHeight="1" x14ac:dyDescent="0.25">
      <c r="A139" s="9" t="s">
        <v>35</v>
      </c>
      <c r="B139" s="23" t="s">
        <v>34</v>
      </c>
      <c r="C139" s="33">
        <f>C140+C143+C155+C156+C157+C158+C159+C160</f>
        <v>1928156</v>
      </c>
    </row>
    <row r="140" spans="1:3" s="1" customFormat="1" ht="34.5" customHeight="1" x14ac:dyDescent="0.25">
      <c r="A140" s="3" t="s">
        <v>33</v>
      </c>
      <c r="B140" s="22" t="s">
        <v>32</v>
      </c>
      <c r="C140" s="34">
        <f>C141+C142</f>
        <v>52973</v>
      </c>
    </row>
    <row r="141" spans="1:3" s="11" customFormat="1" ht="21" customHeight="1" x14ac:dyDescent="0.25">
      <c r="A141" s="6"/>
      <c r="B141" s="7" t="s">
        <v>31</v>
      </c>
      <c r="C141" s="35">
        <v>47644</v>
      </c>
    </row>
    <row r="142" spans="1:3" s="11" customFormat="1" ht="21" customHeight="1" x14ac:dyDescent="0.25">
      <c r="A142" s="6"/>
      <c r="B142" s="7" t="s">
        <v>30</v>
      </c>
      <c r="C142" s="35">
        <v>5329</v>
      </c>
    </row>
    <row r="143" spans="1:3" s="1" customFormat="1" ht="29.25" customHeight="1" x14ac:dyDescent="0.25">
      <c r="A143" s="3" t="s">
        <v>29</v>
      </c>
      <c r="B143" s="22" t="s">
        <v>28</v>
      </c>
      <c r="C143" s="34">
        <f>SUM(C144:C154)</f>
        <v>94050</v>
      </c>
    </row>
    <row r="144" spans="1:3" s="11" customFormat="1" ht="22.5" customHeight="1" x14ac:dyDescent="0.25">
      <c r="A144" s="6"/>
      <c r="B144" s="7" t="s">
        <v>27</v>
      </c>
      <c r="C144" s="35">
        <v>1673</v>
      </c>
    </row>
    <row r="145" spans="1:3" s="11" customFormat="1" ht="56.25" customHeight="1" x14ac:dyDescent="0.25">
      <c r="A145" s="6"/>
      <c r="B145" s="7" t="s">
        <v>219</v>
      </c>
      <c r="C145" s="35">
        <v>58864</v>
      </c>
    </row>
    <row r="146" spans="1:3" s="11" customFormat="1" ht="31.5" customHeight="1" x14ac:dyDescent="0.25">
      <c r="A146" s="6"/>
      <c r="B146" s="7" t="s">
        <v>26</v>
      </c>
      <c r="C146" s="35">
        <v>6491</v>
      </c>
    </row>
    <row r="147" spans="1:3" s="11" customFormat="1" ht="44.25" customHeight="1" x14ac:dyDescent="0.25">
      <c r="A147" s="6"/>
      <c r="B147" s="7" t="s">
        <v>220</v>
      </c>
      <c r="C147" s="35">
        <v>5155</v>
      </c>
    </row>
    <row r="148" spans="1:3" s="11" customFormat="1" ht="32.25" customHeight="1" x14ac:dyDescent="0.25">
      <c r="A148" s="6"/>
      <c r="B148" s="7" t="s">
        <v>25</v>
      </c>
      <c r="C148" s="35">
        <v>327</v>
      </c>
    </row>
    <row r="149" spans="1:3" s="11" customFormat="1" ht="31.5" customHeight="1" x14ac:dyDescent="0.25">
      <c r="A149" s="6"/>
      <c r="B149" s="7" t="s">
        <v>24</v>
      </c>
      <c r="C149" s="35">
        <v>632</v>
      </c>
    </row>
    <row r="150" spans="1:3" s="11" customFormat="1" ht="22.5" customHeight="1" x14ac:dyDescent="0.25">
      <c r="A150" s="6"/>
      <c r="B150" s="7" t="s">
        <v>221</v>
      </c>
      <c r="C150" s="35">
        <v>11213</v>
      </c>
    </row>
    <row r="151" spans="1:3" s="11" customFormat="1" ht="42" customHeight="1" x14ac:dyDescent="0.25">
      <c r="A151" s="6"/>
      <c r="B151" s="7" t="s">
        <v>222</v>
      </c>
      <c r="C151" s="35">
        <v>1635</v>
      </c>
    </row>
    <row r="152" spans="1:3" s="11" customFormat="1" ht="81.75" customHeight="1" x14ac:dyDescent="0.25">
      <c r="A152" s="6"/>
      <c r="B152" s="7" t="s">
        <v>223</v>
      </c>
      <c r="C152" s="35">
        <v>3793</v>
      </c>
    </row>
    <row r="153" spans="1:3" s="11" customFormat="1" ht="69.75" customHeight="1" x14ac:dyDescent="0.25">
      <c r="A153" s="6"/>
      <c r="B153" s="7" t="s">
        <v>224</v>
      </c>
      <c r="C153" s="35">
        <v>3319</v>
      </c>
    </row>
    <row r="154" spans="1:3" s="11" customFormat="1" ht="32.25" customHeight="1" x14ac:dyDescent="0.25">
      <c r="A154" s="6"/>
      <c r="B154" s="7" t="s">
        <v>225</v>
      </c>
      <c r="C154" s="39">
        <v>948</v>
      </c>
    </row>
    <row r="155" spans="1:3" s="1" customFormat="1" ht="44.25" customHeight="1" x14ac:dyDescent="0.25">
      <c r="A155" s="3" t="s">
        <v>23</v>
      </c>
      <c r="B155" s="22" t="s">
        <v>22</v>
      </c>
      <c r="C155" s="40">
        <f>47145+998</f>
        <v>48143</v>
      </c>
    </row>
    <row r="156" spans="1:3" s="1" customFormat="1" ht="30.75" customHeight="1" x14ac:dyDescent="0.25">
      <c r="A156" s="3" t="s">
        <v>21</v>
      </c>
      <c r="B156" s="22" t="s">
        <v>20</v>
      </c>
      <c r="C156" s="40">
        <v>34377</v>
      </c>
    </row>
    <row r="157" spans="1:3" s="1" customFormat="1" ht="30.75" customHeight="1" x14ac:dyDescent="0.25">
      <c r="A157" s="3" t="s">
        <v>19</v>
      </c>
      <c r="B157" s="22" t="s">
        <v>18</v>
      </c>
      <c r="C157" s="34">
        <v>19</v>
      </c>
    </row>
    <row r="158" spans="1:3" s="1" customFormat="1" ht="47.25" hidden="1" customHeight="1" x14ac:dyDescent="0.25">
      <c r="A158" s="3" t="s">
        <v>226</v>
      </c>
      <c r="B158" s="22" t="s">
        <v>227</v>
      </c>
      <c r="C158" s="34"/>
    </row>
    <row r="159" spans="1:3" s="1" customFormat="1" ht="23.25" customHeight="1" x14ac:dyDescent="0.25">
      <c r="A159" s="3" t="s">
        <v>248</v>
      </c>
      <c r="B159" s="22" t="s">
        <v>247</v>
      </c>
      <c r="C159" s="40">
        <v>1720</v>
      </c>
    </row>
    <row r="160" spans="1:3" s="1" customFormat="1" ht="23.25" customHeight="1" x14ac:dyDescent="0.25">
      <c r="A160" s="3" t="s">
        <v>17</v>
      </c>
      <c r="B160" s="22" t="s">
        <v>16</v>
      </c>
      <c r="C160" s="34">
        <f>SUM(C161:C163)</f>
        <v>1696874</v>
      </c>
    </row>
    <row r="161" spans="1:3" s="11" customFormat="1" ht="80.25" customHeight="1" x14ac:dyDescent="0.25">
      <c r="A161" s="6"/>
      <c r="B161" s="7" t="s">
        <v>228</v>
      </c>
      <c r="C161" s="35">
        <v>1027413</v>
      </c>
    </row>
    <row r="162" spans="1:3" s="11" customFormat="1" ht="55.5" customHeight="1" x14ac:dyDescent="0.25">
      <c r="A162" s="6"/>
      <c r="B162" s="7" t="s">
        <v>229</v>
      </c>
      <c r="C162" s="35">
        <v>663730</v>
      </c>
    </row>
    <row r="163" spans="1:3" s="11" customFormat="1" ht="69.75" customHeight="1" x14ac:dyDescent="0.25">
      <c r="A163" s="6"/>
      <c r="B163" s="7" t="s">
        <v>230</v>
      </c>
      <c r="C163" s="35">
        <v>5731</v>
      </c>
    </row>
    <row r="164" spans="1:3" s="1" customFormat="1" ht="24.75" hidden="1" customHeight="1" x14ac:dyDescent="0.25">
      <c r="A164" s="9" t="s">
        <v>15</v>
      </c>
      <c r="B164" s="23" t="s">
        <v>14</v>
      </c>
      <c r="C164" s="33">
        <f>C165+C166</f>
        <v>0</v>
      </c>
    </row>
    <row r="165" spans="1:3" s="1" customFormat="1" ht="32.25" hidden="1" customHeight="1" x14ac:dyDescent="0.25">
      <c r="A165" s="3" t="s">
        <v>13</v>
      </c>
      <c r="B165" s="22" t="s">
        <v>12</v>
      </c>
      <c r="C165" s="34"/>
    </row>
    <row r="166" spans="1:3" s="1" customFormat="1" ht="21" hidden="1" customHeight="1" x14ac:dyDescent="0.25">
      <c r="A166" s="3" t="s">
        <v>11</v>
      </c>
      <c r="B166" s="22" t="s">
        <v>10</v>
      </c>
      <c r="C166" s="34">
        <f>SUM(C167:C168)</f>
        <v>0</v>
      </c>
    </row>
    <row r="167" spans="1:3" s="11" customFormat="1" ht="33" hidden="1" customHeight="1" x14ac:dyDescent="0.25">
      <c r="A167" s="6"/>
      <c r="B167" s="7" t="s">
        <v>231</v>
      </c>
      <c r="C167" s="35"/>
    </row>
    <row r="168" spans="1:3" s="11" customFormat="1" ht="21" hidden="1" customHeight="1" x14ac:dyDescent="0.25">
      <c r="A168" s="6"/>
      <c r="B168" s="7" t="s">
        <v>232</v>
      </c>
      <c r="C168" s="35">
        <v>0</v>
      </c>
    </row>
    <row r="169" spans="1:3" s="1" customFormat="1" ht="24" hidden="1" customHeight="1" x14ac:dyDescent="0.25">
      <c r="A169" s="9" t="s">
        <v>9</v>
      </c>
      <c r="B169" s="23" t="s">
        <v>8</v>
      </c>
      <c r="C169" s="33"/>
    </row>
    <row r="170" spans="1:3" s="1" customFormat="1" ht="41.25" hidden="1" customHeight="1" x14ac:dyDescent="0.25">
      <c r="A170" s="9" t="s">
        <v>7</v>
      </c>
      <c r="B170" s="23" t="s">
        <v>6</v>
      </c>
      <c r="C170" s="33"/>
    </row>
    <row r="171" spans="1:3" s="1" customFormat="1" ht="33" hidden="1" customHeight="1" x14ac:dyDescent="0.25">
      <c r="A171" s="9" t="s">
        <v>5</v>
      </c>
      <c r="B171" s="23" t="s">
        <v>4</v>
      </c>
      <c r="C171" s="33"/>
    </row>
    <row r="172" spans="1:3" s="1" customFormat="1" ht="27.75" customHeight="1" x14ac:dyDescent="0.25">
      <c r="A172" s="9"/>
      <c r="B172" s="23" t="s">
        <v>3</v>
      </c>
      <c r="C172" s="36">
        <f>C7+C74</f>
        <v>6808244.4913400002</v>
      </c>
    </row>
    <row r="173" spans="1:3" ht="18" customHeight="1" x14ac:dyDescent="0.25">
      <c r="C173" s="30"/>
    </row>
  </sheetData>
  <mergeCells count="2">
    <mergeCell ref="B1:C1"/>
    <mergeCell ref="A3:C3"/>
  </mergeCells>
  <pageMargins left="1.1811023622047245" right="0.39370078740157483" top="0.78740157480314965" bottom="0.78740157480314965" header="0.19685039370078741" footer="0.23622047244094491"/>
  <pageSetup paperSize="9" scale="65" orientation="portrait" r:id="rId1"/>
  <headerFooter alignWithMargins="0"/>
  <rowBreaks count="2" manualBreakCount="2">
    <brk id="73" max="2" man="1"/>
    <brk id="13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</vt:lpstr>
      <vt:lpstr>'2020'!Заголовки_для_печати</vt:lpstr>
      <vt:lpstr>'2020'!Область_печати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Татьяна</cp:lastModifiedBy>
  <cp:lastPrinted>2020-03-25T07:20:05Z</cp:lastPrinted>
  <dcterms:created xsi:type="dcterms:W3CDTF">2002-03-11T10:22:12Z</dcterms:created>
  <dcterms:modified xsi:type="dcterms:W3CDTF">2020-04-08T07:27:00Z</dcterms:modified>
</cp:coreProperties>
</file>