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АКТУАЛЬНАЯ РЕДАКЦИЯ СТРУКТУРИРОВАННАЯ\"/>
    </mc:Choice>
  </mc:AlternateContent>
  <bookViews>
    <workbookView xWindow="-492" yWindow="0" windowWidth="15456" windowHeight="10080"/>
  </bookViews>
  <sheets>
    <sheet name="2021-2022" sheetId="16" r:id="rId1"/>
  </sheets>
  <definedNames>
    <definedName name="_xlnm.Print_Titles" localSheetId="0">'2021-2022'!$6:$7</definedName>
    <definedName name="_xlnm.Print_Area" localSheetId="0">'2021-2022'!$A$1:$D$174</definedName>
  </definedNames>
  <calcPr calcId="162913"/>
</workbook>
</file>

<file path=xl/calcChain.xml><?xml version="1.0" encoding="utf-8"?>
<calcChain xmlns="http://schemas.openxmlformats.org/spreadsheetml/2006/main">
  <c r="D102" i="16" l="1"/>
  <c r="C102" i="16"/>
  <c r="D100" i="16" l="1"/>
  <c r="C100" i="16"/>
  <c r="D166" i="16" l="1"/>
  <c r="D164" i="16" s="1"/>
  <c r="C166" i="16"/>
  <c r="C164" i="16" s="1"/>
  <c r="D159" i="16"/>
  <c r="C159" i="16"/>
  <c r="D155" i="16"/>
  <c r="C155" i="16"/>
  <c r="D142" i="16"/>
  <c r="C142" i="16"/>
  <c r="D139" i="16"/>
  <c r="C139" i="16"/>
  <c r="D109" i="16"/>
  <c r="C109" i="16"/>
  <c r="D98" i="16"/>
  <c r="C98" i="16"/>
  <c r="D95" i="16"/>
  <c r="C95" i="16"/>
  <c r="D90" i="16"/>
  <c r="C90" i="16"/>
  <c r="D84" i="16"/>
  <c r="C84" i="16"/>
  <c r="D82" i="16"/>
  <c r="C82" i="16"/>
  <c r="D77" i="16"/>
  <c r="C77" i="16"/>
  <c r="D70" i="16"/>
  <c r="D68" i="16" s="1"/>
  <c r="C70" i="16"/>
  <c r="C68" i="16" s="1"/>
  <c r="D62" i="16"/>
  <c r="C62" i="16"/>
  <c r="D60" i="16"/>
  <c r="C60" i="16"/>
  <c r="D57" i="16"/>
  <c r="C57" i="16"/>
  <c r="D54" i="16"/>
  <c r="C54" i="16"/>
  <c r="D47" i="16"/>
  <c r="C47" i="16"/>
  <c r="D43" i="16"/>
  <c r="C43" i="16"/>
  <c r="D40" i="16"/>
  <c r="C40" i="16"/>
  <c r="D33" i="16"/>
  <c r="C33" i="16"/>
  <c r="D27" i="16"/>
  <c r="C27" i="16"/>
  <c r="D24" i="16"/>
  <c r="D22" i="16" s="1"/>
  <c r="C24" i="16"/>
  <c r="C22" i="16" s="1"/>
  <c r="D17" i="16"/>
  <c r="C17" i="16"/>
  <c r="D15" i="16"/>
  <c r="C15" i="16"/>
  <c r="D10" i="16"/>
  <c r="D9" i="16" s="1"/>
  <c r="C10" i="16"/>
  <c r="C9" i="16" s="1"/>
  <c r="C79" i="16" l="1"/>
  <c r="D79" i="16"/>
  <c r="C31" i="16"/>
  <c r="C138" i="16"/>
  <c r="C53" i="16"/>
  <c r="C45" i="16" s="1"/>
  <c r="D53" i="16"/>
  <c r="D45" i="16" s="1"/>
  <c r="D138" i="16"/>
  <c r="D31" i="16"/>
  <c r="D8" i="16" l="1"/>
  <c r="C8" i="16"/>
  <c r="C75" i="16"/>
  <c r="C76" i="16"/>
  <c r="D75" i="16"/>
  <c r="D76" i="16"/>
  <c r="D172" i="16" l="1"/>
  <c r="C172" i="16"/>
</calcChain>
</file>

<file path=xl/sharedStrings.xml><?xml version="1.0" encoding="utf-8"?>
<sst xmlns="http://schemas.openxmlformats.org/spreadsheetml/2006/main" count="270" uniqueCount="261">
  <si>
    <t>Сумма</t>
  </si>
  <si>
    <t>тыс.руб.</t>
  </si>
  <si>
    <t>Код бюджетной классификации Российской Федерации</t>
  </si>
  <si>
    <t>2021 год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</si>
  <si>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</si>
  <si>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</si>
  <si>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</si>
  <si>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</si>
  <si>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</si>
  <si>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</si>
  <si>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</si>
  <si>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</si>
  <si>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</si>
  <si>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</si>
  <si>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</si>
  <si>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</si>
  <si>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</si>
  <si>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</si>
  <si>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</si>
  <si>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</si>
  <si>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</si>
  <si>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</si>
  <si>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</si>
  <si>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</si>
  <si>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</si>
  <si>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</si>
  <si>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</si>
  <si>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</si>
  <si>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</si>
  <si>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</si>
  <si>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</si>
  <si>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</si>
  <si>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</si>
  <si>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</si>
  <si>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</si>
  <si>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</si>
  <si>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</si>
  <si>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</si>
  <si>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</si>
  <si>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</si>
  <si>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</si>
  <si>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</si>
  <si>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</si>
  <si>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</si>
  <si>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</si>
  <si>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</si>
  <si>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</si>
  <si>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</si>
  <si>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</si>
  <si>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</si>
  <si>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</si>
  <si>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</si>
  <si>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</si>
  <si>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</si>
  <si>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</si>
  <si>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</si>
  <si>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</si>
  <si>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</si>
  <si>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</si>
  <si>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</si>
  <si>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</si>
  <si>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</si>
  <si>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</si>
  <si>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</si>
  <si>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</si>
  <si>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</si>
  <si>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</si>
  <si>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</si>
  <si>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</si>
  <si>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</si>
  <si>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</si>
  <si>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</si>
  <si>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</si>
  <si>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</si>
  <si>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</si>
  <si>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</si>
  <si>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</si>
  <si>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</si>
  <si>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</si>
  <si>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</si>
  <si>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</si>
  <si>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</si>
  <si>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</si>
  <si>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</si>
  <si>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</si>
  <si>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</si>
  <si>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</si>
  <si>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</si>
  <si>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</si>
  <si>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</si>
  <si>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</si>
  <si>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</si>
  <si>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</si>
  <si>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</si>
  <si>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</si>
  <si>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</si>
  <si>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</si>
  <si>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</si>
  <si>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</si>
  <si>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</si>
  <si>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</si>
  <si>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</si>
  <si>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</si>
  <si>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</si>
  <si>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</si>
  <si>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</si>
  <si>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</si>
  <si>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</si>
  <si>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</si>
  <si>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</si>
  <si>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</si>
  <si>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</si>
  <si>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</si>
  <si>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</si>
  <si>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</si>
  <si>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</si>
  <si>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</si>
  <si>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</si>
  <si>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</si>
  <si>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</si>
  <si>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</si>
  <si>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</si>
  <si>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</si>
  <si>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</si>
  <si>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</si>
  <si>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</si>
  <si>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</si>
  <si>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</si>
  <si>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</si>
  <si>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</si>
  <si>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</si>
  <si>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</si>
  <si>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</si>
  <si>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</si>
  <si>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</si>
  <si>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</si>
  <si>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</si>
  <si>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</si>
  <si>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</si>
  <si>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</si>
  <si>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</si>
  <si>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</si>
  <si>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</si>
  <si>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</si>
  <si>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</si>
  <si>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</si>
  <si>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</si>
  <si>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</si>
  <si>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</si>
  <si>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</si>
  <si>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</si>
  <si>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</si>
  <si>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</si>
  <si>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</si>
  <si>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</si>
  <si>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</si>
  <si>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</si>
  <si>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</si>
  <si>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</si>
  <si>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</si>
  <si>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</si>
  <si>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</si>
  <si>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</si>
  <si>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</si>
  <si>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</si>
  <si>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</si>
  <si>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</si>
  <si>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</si>
  <si>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</si>
  <si>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</si>
  <si>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</si>
  <si>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</si>
  <si>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</si>
  <si>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</si>
  <si>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</si>
  <si>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</si>
  <si>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</si>
  <si>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</si>
  <si>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</si>
  <si>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2022 год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</si>
  <si>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</si>
  <si>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</si>
  <si>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</si>
  <si>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</si>
  <si>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</si>
  <si>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</si>
  <si>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</si>
  <si>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</si>
  <si>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</si>
  <si>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</si>
  <si>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</si>
  <si>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</si>
  <si>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</si>
  <si>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</si>
  <si>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</si>
  <si>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</si>
  <si>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</si>
  <si>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</si>
  <si>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</si>
  <si>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</si>
  <si>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</si>
  <si>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</si>
  <si>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</si>
  <si>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</si>
  <si>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</si>
  <si>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</si>
  <si>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</si>
  <si>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</si>
  <si>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</si>
  <si>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</si>
  <si>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</si>
  <si>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</si>
  <si>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</si>
  <si>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</si>
  <si>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</si>
  <si>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</si>
  <si>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</si>
  <si>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</si>
  <si>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</si>
  <si>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</si>
  <si>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</si>
  <si>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</si>
  <si>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</si>
  <si>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</si>
  <si>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</si>
  <si>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</si>
  <si>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</si>
  <si>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</si>
  <si>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</si>
  <si>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</si>
  <si>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</si>
  <si>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</si>
  <si>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</si>
  <si>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</si>
  <si>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</si>
  <si>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</si>
  <si>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</si>
  <si>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</si>
  <si>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</si>
  <si>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</si>
  <si>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</si>
  <si>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</si>
  <si>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</si>
  <si>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</si>
  <si>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</si>
  <si>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</si>
  <si>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</si>
  <si>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</si>
  <si>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</si>
  <si>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</si>
  <si>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</si>
  <si>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>Поступления доходов в бюджет городского округа Ступино Московской области на плановый период 2021-2022 годов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</si>
  <si>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</si>
  <si>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</si>
  <si>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</si>
  <si>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</si>
  <si>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</si>
  <si>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</si>
  <si>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</si>
  <si>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</si>
  <si>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
от "19" декабря 2019г № 356/34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</si>
</sst>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1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</font>
    <font>
      <i/>
      <sz val="10"/>
      <color rgb="FF0000FF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164" fontId="6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right" vertical="center" wrapText="1"/>
    </xf>
    <xf numFmtId="164" fontId="13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Fill="1" applyAlignment="1">
      <alignment vertical="center"/>
    </xf>
    <xf numFmtId="164" fontId="12" fillId="0" borderId="0" xfId="2" applyNumberFormat="1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center" vertical="center"/>
    </xf>
    <xf numFmtId="4" fontId="6" fillId="0" borderId="1" xfId="3" applyNumberFormat="1" applyFont="1" applyFill="1" applyBorder="1" applyAlignment="1" applyProtection="1">
      <alignment horizontal="center" vertical="center"/>
    </xf>
    <xf numFmtId="4" fontId="5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 applyProtection="1">
      <alignment horizontal="center" vertical="center"/>
    </xf>
    <xf numFmtId="164" fontId="13" fillId="0" borderId="1" xfId="3" applyNumberFormat="1" applyFont="1" applyFill="1" applyBorder="1" applyAlignment="1" applyProtection="1">
      <alignment horizontal="center" vertical="center"/>
    </xf>
    <xf numFmtId="4" fontId="13" fillId="0" borderId="1" xfId="3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zoomScaleNormal="100" zoomScaleSheetLayoutView="100" workbookViewId="0">
      <selection activeCell="B1" sqref="B1:D1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4" width="11.88671875" style="33" customWidth="1"/>
    <col min="5" max="5" width="10.6640625" style="21" customWidth="1"/>
    <col min="6" max="16384" width="9.109375" style="8"/>
  </cols>
  <sheetData>
    <row r="1" spans="1:5" s="38" customFormat="1" ht="88.95" customHeight="1" x14ac:dyDescent="0.25">
      <c r="A1" s="37"/>
      <c r="B1" s="59" t="s">
        <v>260</v>
      </c>
      <c r="C1" s="59"/>
      <c r="D1" s="59"/>
    </row>
    <row r="2" spans="1:5" s="38" customFormat="1" ht="14.25" customHeight="1" x14ac:dyDescent="0.25">
      <c r="A2" s="37"/>
      <c r="B2" s="39"/>
      <c r="C2" s="44"/>
      <c r="D2" s="45"/>
    </row>
    <row r="3" spans="1:5" s="35" customFormat="1" ht="14.25" customHeight="1" x14ac:dyDescent="0.25">
      <c r="A3" s="55" t="s">
        <v>251</v>
      </c>
      <c r="B3" s="55"/>
      <c r="C3" s="55"/>
      <c r="D3" s="46"/>
    </row>
    <row r="4" spans="1:5" ht="12" customHeight="1" x14ac:dyDescent="0.25">
      <c r="B4" s="36"/>
      <c r="C4" s="47"/>
      <c r="E4" s="8"/>
    </row>
    <row r="5" spans="1:5" ht="13.5" customHeight="1" x14ac:dyDescent="0.25">
      <c r="A5" s="22"/>
      <c r="B5" s="22"/>
      <c r="C5" s="34"/>
      <c r="D5" s="34" t="s">
        <v>1</v>
      </c>
    </row>
    <row r="6" spans="1:5" s="19" customFormat="1" ht="21" customHeight="1" x14ac:dyDescent="0.25">
      <c r="A6" s="56" t="s">
        <v>2</v>
      </c>
      <c r="B6" s="56" t="s">
        <v>178</v>
      </c>
      <c r="C6" s="58" t="s">
        <v>0</v>
      </c>
      <c r="D6" s="58"/>
    </row>
    <row r="7" spans="1:5" s="19" customFormat="1" ht="21" customHeight="1" x14ac:dyDescent="0.25">
      <c r="A7" s="57"/>
      <c r="B7" s="57"/>
      <c r="C7" s="43" t="s">
        <v>3</v>
      </c>
      <c r="D7" s="43" t="s">
        <v>179</v>
      </c>
    </row>
    <row r="8" spans="1:5" s="1" customFormat="1" ht="23.25" customHeight="1" x14ac:dyDescent="0.25">
      <c r="A8" s="9" t="s">
        <v>177</v>
      </c>
      <c r="B8" s="12" t="s">
        <v>176</v>
      </c>
      <c r="C8" s="24">
        <f>C9+C15+C17+C22+C27+C30+C31+C43+C45+C62+C67+C68</f>
        <v>3310112.1319999998</v>
      </c>
      <c r="D8" s="24">
        <f>D9+D15+D17+D22+D27+D30+D31+D43+D45+D62+D67+D68</f>
        <v>3393684.932</v>
      </c>
    </row>
    <row r="9" spans="1:5" s="1" customFormat="1" ht="21.75" customHeight="1" x14ac:dyDescent="0.25">
      <c r="A9" s="9" t="s">
        <v>175</v>
      </c>
      <c r="B9" s="10" t="s">
        <v>174</v>
      </c>
      <c r="C9" s="24">
        <f>C10</f>
        <v>2012660</v>
      </c>
      <c r="D9" s="24">
        <f>D10</f>
        <v>2116100</v>
      </c>
    </row>
    <row r="10" spans="1:5" ht="21" customHeight="1" x14ac:dyDescent="0.25">
      <c r="A10" s="3" t="s">
        <v>173</v>
      </c>
      <c r="B10" s="13" t="s">
        <v>172</v>
      </c>
      <c r="C10" s="25">
        <f>SUM(C11:C14)</f>
        <v>2012660</v>
      </c>
      <c r="D10" s="25">
        <f>SUM(D11:D14)</f>
        <v>2116100</v>
      </c>
      <c r="E10" s="8"/>
    </row>
    <row r="11" spans="1:5" s="4" customFormat="1" ht="45.75" hidden="1" customHeight="1" x14ac:dyDescent="0.25">
      <c r="A11" s="6" t="s">
        <v>171</v>
      </c>
      <c r="B11" s="5" t="s">
        <v>170</v>
      </c>
      <c r="C11" s="26">
        <v>1971860</v>
      </c>
      <c r="D11" s="26">
        <v>2074700</v>
      </c>
    </row>
    <row r="12" spans="1:5" s="4" customFormat="1" ht="71.25" hidden="1" customHeight="1" x14ac:dyDescent="0.25">
      <c r="A12" s="6" t="s">
        <v>169</v>
      </c>
      <c r="B12" s="5" t="s">
        <v>168</v>
      </c>
      <c r="C12" s="26">
        <v>6800</v>
      </c>
      <c r="D12" s="26">
        <v>6900</v>
      </c>
    </row>
    <row r="13" spans="1:5" s="4" customFormat="1" ht="33" hidden="1" customHeight="1" x14ac:dyDescent="0.25">
      <c r="A13" s="6" t="s">
        <v>167</v>
      </c>
      <c r="B13" s="5" t="s">
        <v>166</v>
      </c>
      <c r="C13" s="26">
        <v>14000</v>
      </c>
      <c r="D13" s="26">
        <v>14100</v>
      </c>
    </row>
    <row r="14" spans="1:5" s="4" customFormat="1" ht="60.75" hidden="1" customHeight="1" x14ac:dyDescent="0.25">
      <c r="A14" s="6" t="s">
        <v>165</v>
      </c>
      <c r="B14" s="5" t="s">
        <v>164</v>
      </c>
      <c r="C14" s="26">
        <v>20000</v>
      </c>
      <c r="D14" s="26">
        <v>20400</v>
      </c>
    </row>
    <row r="15" spans="1:5" s="1" customFormat="1" ht="29.25" customHeight="1" x14ac:dyDescent="0.25">
      <c r="A15" s="18" t="s">
        <v>163</v>
      </c>
      <c r="B15" s="17" t="s">
        <v>162</v>
      </c>
      <c r="C15" s="24">
        <f>C16</f>
        <v>104564.3</v>
      </c>
      <c r="D15" s="24">
        <f>D16</f>
        <v>101020.9</v>
      </c>
    </row>
    <row r="16" spans="1:5" ht="21.75" customHeight="1" x14ac:dyDescent="0.25">
      <c r="A16" s="3" t="s">
        <v>161</v>
      </c>
      <c r="B16" s="13" t="s">
        <v>160</v>
      </c>
      <c r="C16" s="25">
        <v>104564.3</v>
      </c>
      <c r="D16" s="25">
        <v>101020.9</v>
      </c>
      <c r="E16" s="8"/>
    </row>
    <row r="17" spans="1:5" s="1" customFormat="1" ht="20.25" customHeight="1" x14ac:dyDescent="0.25">
      <c r="A17" s="9" t="s">
        <v>159</v>
      </c>
      <c r="B17" s="10" t="s">
        <v>158</v>
      </c>
      <c r="C17" s="24">
        <f>C18+C19+C20+C21</f>
        <v>280867</v>
      </c>
      <c r="D17" s="24">
        <f>D18+D19+D20+D21</f>
        <v>268900</v>
      </c>
    </row>
    <row r="18" spans="1:5" ht="21" customHeight="1" x14ac:dyDescent="0.25">
      <c r="A18" s="3" t="s">
        <v>157</v>
      </c>
      <c r="B18" s="13" t="s">
        <v>156</v>
      </c>
      <c r="C18" s="25">
        <v>240900</v>
      </c>
      <c r="D18" s="25">
        <v>242900</v>
      </c>
      <c r="E18" s="8"/>
    </row>
    <row r="19" spans="1:5" ht="21" customHeight="1" x14ac:dyDescent="0.25">
      <c r="A19" s="3" t="s">
        <v>155</v>
      </c>
      <c r="B19" s="13" t="s">
        <v>154</v>
      </c>
      <c r="C19" s="25">
        <v>15967</v>
      </c>
      <c r="D19" s="25">
        <v>0</v>
      </c>
      <c r="E19" s="8"/>
    </row>
    <row r="20" spans="1:5" ht="21" customHeight="1" x14ac:dyDescent="0.25">
      <c r="A20" s="3" t="s">
        <v>153</v>
      </c>
      <c r="B20" s="13" t="s">
        <v>152</v>
      </c>
      <c r="C20" s="25">
        <v>0</v>
      </c>
      <c r="D20" s="25">
        <v>0</v>
      </c>
      <c r="E20" s="8"/>
    </row>
    <row r="21" spans="1:5" ht="21" customHeight="1" x14ac:dyDescent="0.25">
      <c r="A21" s="3" t="s">
        <v>151</v>
      </c>
      <c r="B21" s="13" t="s">
        <v>150</v>
      </c>
      <c r="C21" s="25">
        <v>24000</v>
      </c>
      <c r="D21" s="25">
        <v>26000</v>
      </c>
      <c r="E21" s="8"/>
    </row>
    <row r="22" spans="1:5" s="1" customFormat="1" ht="22.5" customHeight="1" x14ac:dyDescent="0.25">
      <c r="A22" s="9" t="s">
        <v>149</v>
      </c>
      <c r="B22" s="10" t="s">
        <v>148</v>
      </c>
      <c r="C22" s="24">
        <f>SUM(C23:C24)</f>
        <v>570997.9</v>
      </c>
      <c r="D22" s="24">
        <f>SUM(D23:D24)</f>
        <v>573127.80000000005</v>
      </c>
    </row>
    <row r="23" spans="1:5" ht="21" customHeight="1" x14ac:dyDescent="0.25">
      <c r="A23" s="3" t="s">
        <v>147</v>
      </c>
      <c r="B23" s="13" t="s">
        <v>146</v>
      </c>
      <c r="C23" s="25">
        <v>70997.899999999994</v>
      </c>
      <c r="D23" s="25">
        <v>73127.8</v>
      </c>
      <c r="E23" s="8"/>
    </row>
    <row r="24" spans="1:5" ht="21" customHeight="1" x14ac:dyDescent="0.25">
      <c r="A24" s="3" t="s">
        <v>145</v>
      </c>
      <c r="B24" s="13" t="s">
        <v>144</v>
      </c>
      <c r="C24" s="25">
        <f t="shared" ref="C24:D24" si="0">C25+C26</f>
        <v>500000</v>
      </c>
      <c r="D24" s="25">
        <f t="shared" si="0"/>
        <v>500000</v>
      </c>
      <c r="E24" s="8"/>
    </row>
    <row r="25" spans="1:5" s="4" customFormat="1" ht="30" hidden="1" customHeight="1" x14ac:dyDescent="0.25">
      <c r="A25" s="6" t="s">
        <v>242</v>
      </c>
      <c r="B25" s="5" t="s">
        <v>243</v>
      </c>
      <c r="C25" s="26">
        <v>288000</v>
      </c>
      <c r="D25" s="26">
        <v>286000</v>
      </c>
    </row>
    <row r="26" spans="1:5" s="4" customFormat="1" ht="30" hidden="1" customHeight="1" x14ac:dyDescent="0.25">
      <c r="A26" s="6" t="s">
        <v>244</v>
      </c>
      <c r="B26" s="5" t="s">
        <v>245</v>
      </c>
      <c r="C26" s="26">
        <v>212000</v>
      </c>
      <c r="D26" s="26">
        <v>214000</v>
      </c>
    </row>
    <row r="27" spans="1:5" s="1" customFormat="1" ht="21" customHeight="1" x14ac:dyDescent="0.25">
      <c r="A27" s="9" t="s">
        <v>143</v>
      </c>
      <c r="B27" s="10" t="s">
        <v>142</v>
      </c>
      <c r="C27" s="24">
        <f>C28+C29</f>
        <v>17000</v>
      </c>
      <c r="D27" s="24">
        <f>D28+D29</f>
        <v>17100</v>
      </c>
    </row>
    <row r="28" spans="1:5" ht="30.75" customHeight="1" x14ac:dyDescent="0.25">
      <c r="A28" s="3" t="s">
        <v>141</v>
      </c>
      <c r="B28" s="13" t="s">
        <v>140</v>
      </c>
      <c r="C28" s="25">
        <v>17000</v>
      </c>
      <c r="D28" s="25">
        <v>17100</v>
      </c>
      <c r="E28" s="8"/>
    </row>
    <row r="29" spans="1:5" ht="20.25" hidden="1" customHeight="1" x14ac:dyDescent="0.25">
      <c r="A29" s="3" t="s">
        <v>139</v>
      </c>
      <c r="B29" s="13" t="s">
        <v>138</v>
      </c>
      <c r="C29" s="25">
        <v>0</v>
      </c>
      <c r="D29" s="25">
        <v>0</v>
      </c>
      <c r="E29" s="8"/>
    </row>
    <row r="30" spans="1:5" s="1" customFormat="1" ht="8.25" hidden="1" customHeight="1" x14ac:dyDescent="0.25">
      <c r="A30" s="9" t="s">
        <v>137</v>
      </c>
      <c r="B30" s="10" t="s">
        <v>136</v>
      </c>
      <c r="C30" s="24">
        <v>0</v>
      </c>
      <c r="D30" s="24">
        <v>0</v>
      </c>
    </row>
    <row r="31" spans="1:5" s="1" customFormat="1" ht="28.5" customHeight="1" x14ac:dyDescent="0.25">
      <c r="A31" s="9" t="s">
        <v>135</v>
      </c>
      <c r="B31" s="10" t="s">
        <v>134</v>
      </c>
      <c r="C31" s="24">
        <f>C32+C33+C39+C40</f>
        <v>154076.4</v>
      </c>
      <c r="D31" s="24">
        <f>D32+D33+D39+D40</f>
        <v>154076.4</v>
      </c>
    </row>
    <row r="32" spans="1:5" ht="21" hidden="1" customHeight="1" x14ac:dyDescent="0.25">
      <c r="A32" s="3" t="s">
        <v>133</v>
      </c>
      <c r="B32" s="13" t="s">
        <v>132</v>
      </c>
      <c r="C32" s="25">
        <v>0</v>
      </c>
      <c r="D32" s="25">
        <v>0</v>
      </c>
      <c r="E32" s="8"/>
    </row>
    <row r="33" spans="1:5" ht="55.5" customHeight="1" x14ac:dyDescent="0.25">
      <c r="A33" s="3" t="s">
        <v>131</v>
      </c>
      <c r="B33" s="16" t="s">
        <v>130</v>
      </c>
      <c r="C33" s="25">
        <f>SUM(C34:C38)</f>
        <v>140076.4</v>
      </c>
      <c r="D33" s="25">
        <f>SUM(D34:D38)</f>
        <v>140076.4</v>
      </c>
      <c r="E33" s="8"/>
    </row>
    <row r="34" spans="1:5" ht="53.25" customHeight="1" x14ac:dyDescent="0.25">
      <c r="A34" s="3" t="s">
        <v>129</v>
      </c>
      <c r="B34" s="15" t="s">
        <v>128</v>
      </c>
      <c r="C34" s="25">
        <v>132400</v>
      </c>
      <c r="D34" s="25">
        <v>132400</v>
      </c>
      <c r="E34" s="8"/>
    </row>
    <row r="35" spans="1:5" ht="45" customHeight="1" x14ac:dyDescent="0.25">
      <c r="A35" s="3" t="s">
        <v>127</v>
      </c>
      <c r="B35" s="15" t="s">
        <v>126</v>
      </c>
      <c r="C35" s="25">
        <v>1969</v>
      </c>
      <c r="D35" s="25">
        <v>1969</v>
      </c>
      <c r="E35" s="8"/>
    </row>
    <row r="36" spans="1:5" ht="45" customHeight="1" x14ac:dyDescent="0.25">
      <c r="A36" s="3" t="s">
        <v>125</v>
      </c>
      <c r="B36" s="15" t="s">
        <v>124</v>
      </c>
      <c r="C36" s="25">
        <v>4124.3</v>
      </c>
      <c r="D36" s="25">
        <v>4124.3</v>
      </c>
      <c r="E36" s="8"/>
    </row>
    <row r="37" spans="1:5" ht="31.5" customHeight="1" x14ac:dyDescent="0.25">
      <c r="A37" s="14" t="s">
        <v>123</v>
      </c>
      <c r="B37" s="15" t="s">
        <v>122</v>
      </c>
      <c r="C37" s="25">
        <v>1583.1</v>
      </c>
      <c r="D37" s="25">
        <v>1583.1</v>
      </c>
      <c r="E37" s="8"/>
    </row>
    <row r="38" spans="1:5" ht="58.5" hidden="1" customHeight="1" x14ac:dyDescent="0.25">
      <c r="A38" s="14" t="s">
        <v>121</v>
      </c>
      <c r="B38" s="15" t="s">
        <v>120</v>
      </c>
      <c r="C38" s="25">
        <v>0</v>
      </c>
      <c r="D38" s="25">
        <v>0</v>
      </c>
      <c r="E38" s="8"/>
    </row>
    <row r="39" spans="1:5" ht="30.75" hidden="1" customHeight="1" x14ac:dyDescent="0.25">
      <c r="A39" s="3" t="s">
        <v>119</v>
      </c>
      <c r="B39" s="13" t="s">
        <v>118</v>
      </c>
      <c r="C39" s="25">
        <v>0</v>
      </c>
      <c r="D39" s="25">
        <v>0</v>
      </c>
      <c r="E39" s="8"/>
    </row>
    <row r="40" spans="1:5" ht="44.25" customHeight="1" x14ac:dyDescent="0.25">
      <c r="A40" s="3" t="s">
        <v>117</v>
      </c>
      <c r="B40" s="13" t="s">
        <v>116</v>
      </c>
      <c r="C40" s="25">
        <f>C41+C42</f>
        <v>14000</v>
      </c>
      <c r="D40" s="25">
        <f>D41+D42</f>
        <v>14000</v>
      </c>
      <c r="E40" s="8"/>
    </row>
    <row r="41" spans="1:5" s="4" customFormat="1" ht="31.5" hidden="1" customHeight="1" x14ac:dyDescent="0.25">
      <c r="A41" s="6" t="s">
        <v>117</v>
      </c>
      <c r="B41" s="5" t="s">
        <v>238</v>
      </c>
      <c r="C41" s="26">
        <v>14000</v>
      </c>
      <c r="D41" s="26">
        <v>14000</v>
      </c>
    </row>
    <row r="42" spans="1:5" s="4" customFormat="1" ht="44.25" hidden="1" customHeight="1" x14ac:dyDescent="0.25">
      <c r="A42" s="6" t="s">
        <v>247</v>
      </c>
      <c r="B42" s="5" t="s">
        <v>239</v>
      </c>
      <c r="C42" s="26">
        <v>0</v>
      </c>
      <c r="D42" s="26">
        <v>0</v>
      </c>
    </row>
    <row r="43" spans="1:5" s="1" customFormat="1" ht="21.75" customHeight="1" x14ac:dyDescent="0.25">
      <c r="A43" s="9" t="s">
        <v>115</v>
      </c>
      <c r="B43" s="10" t="s">
        <v>114</v>
      </c>
      <c r="C43" s="24">
        <f>C44</f>
        <v>3238</v>
      </c>
      <c r="D43" s="24">
        <f>D44</f>
        <v>3438</v>
      </c>
    </row>
    <row r="44" spans="1:5" ht="20.25" customHeight="1" x14ac:dyDescent="0.25">
      <c r="A44" s="3" t="s">
        <v>113</v>
      </c>
      <c r="B44" s="13" t="s">
        <v>112</v>
      </c>
      <c r="C44" s="25">
        <v>3238</v>
      </c>
      <c r="D44" s="25">
        <v>3438</v>
      </c>
      <c r="E44" s="8"/>
    </row>
    <row r="45" spans="1:5" s="1" customFormat="1" ht="23.25" customHeight="1" x14ac:dyDescent="0.25">
      <c r="A45" s="9" t="s">
        <v>111</v>
      </c>
      <c r="B45" s="10" t="s">
        <v>110</v>
      </c>
      <c r="C45" s="24">
        <f>C46+C47+C52+C53</f>
        <v>120508.10999999999</v>
      </c>
      <c r="D45" s="24">
        <f>D46+D47+D52+D53</f>
        <v>120508.10999999999</v>
      </c>
    </row>
    <row r="46" spans="1:5" s="1" customFormat="1" ht="27.75" hidden="1" customHeight="1" x14ac:dyDescent="0.25">
      <c r="A46" s="3" t="s">
        <v>109</v>
      </c>
      <c r="B46" s="13" t="s">
        <v>108</v>
      </c>
      <c r="C46" s="25">
        <v>0</v>
      </c>
      <c r="D46" s="25">
        <v>0</v>
      </c>
    </row>
    <row r="47" spans="1:5" s="1" customFormat="1" ht="27" customHeight="1" x14ac:dyDescent="0.25">
      <c r="A47" s="3" t="s">
        <v>104</v>
      </c>
      <c r="B47" s="13" t="s">
        <v>107</v>
      </c>
      <c r="C47" s="25">
        <f t="shared" ref="C47:D47" si="1">SUM(C48:C51)</f>
        <v>4842.7999999999993</v>
      </c>
      <c r="D47" s="25">
        <f t="shared" si="1"/>
        <v>4842.7999999999993</v>
      </c>
    </row>
    <row r="48" spans="1:5" s="11" customFormat="1" ht="28.5" hidden="1" customHeight="1" x14ac:dyDescent="0.25">
      <c r="A48" s="6"/>
      <c r="B48" s="31" t="s">
        <v>106</v>
      </c>
      <c r="C48" s="26"/>
      <c r="D48" s="26"/>
    </row>
    <row r="49" spans="1:5" s="11" customFormat="1" ht="21.75" hidden="1" customHeight="1" x14ac:dyDescent="0.25">
      <c r="A49" s="6"/>
      <c r="B49" s="31" t="s">
        <v>105</v>
      </c>
      <c r="C49" s="26">
        <v>4366.8999999999996</v>
      </c>
      <c r="D49" s="26">
        <v>4366.8999999999996</v>
      </c>
    </row>
    <row r="50" spans="1:5" s="11" customFormat="1" ht="21.75" hidden="1" customHeight="1" x14ac:dyDescent="0.25">
      <c r="A50" s="6"/>
      <c r="B50" s="31" t="s">
        <v>103</v>
      </c>
      <c r="C50" s="26">
        <v>475.9</v>
      </c>
      <c r="D50" s="26">
        <v>475.9</v>
      </c>
    </row>
    <row r="51" spans="1:5" s="11" customFormat="1" ht="21.75" hidden="1" customHeight="1" x14ac:dyDescent="0.25">
      <c r="A51" s="6"/>
      <c r="B51" s="31" t="s">
        <v>240</v>
      </c>
      <c r="C51" s="26"/>
      <c r="D51" s="26"/>
    </row>
    <row r="52" spans="1:5" s="11" customFormat="1" ht="27.75" customHeight="1" x14ac:dyDescent="0.25">
      <c r="A52" s="3" t="s">
        <v>255</v>
      </c>
      <c r="B52" s="13" t="s">
        <v>257</v>
      </c>
      <c r="C52" s="25">
        <v>7174.9</v>
      </c>
      <c r="D52" s="25">
        <v>7174.9</v>
      </c>
    </row>
    <row r="53" spans="1:5" s="1" customFormat="1" ht="18.75" customHeight="1" x14ac:dyDescent="0.25">
      <c r="A53" s="3" t="s">
        <v>97</v>
      </c>
      <c r="B53" s="13" t="s">
        <v>102</v>
      </c>
      <c r="C53" s="25">
        <f t="shared" ref="C53:D53" si="2">C54+C57+C60</f>
        <v>108490.40999999999</v>
      </c>
      <c r="D53" s="25">
        <f t="shared" si="2"/>
        <v>108490.40999999999</v>
      </c>
    </row>
    <row r="54" spans="1:5" s="11" customFormat="1" ht="23.25" hidden="1" customHeight="1" x14ac:dyDescent="0.25">
      <c r="A54" s="6" t="s">
        <v>97</v>
      </c>
      <c r="B54" s="5" t="s">
        <v>102</v>
      </c>
      <c r="C54" s="26">
        <f>SUM(C55:C56)</f>
        <v>0</v>
      </c>
      <c r="D54" s="26">
        <f>SUM(D55:D56)</f>
        <v>0</v>
      </c>
    </row>
    <row r="55" spans="1:5" s="1" customFormat="1" ht="20.25" hidden="1" customHeight="1" x14ac:dyDescent="0.25">
      <c r="A55" s="6" t="s">
        <v>248</v>
      </c>
      <c r="B55" s="31" t="s">
        <v>256</v>
      </c>
      <c r="C55" s="26"/>
      <c r="D55" s="26"/>
    </row>
    <row r="56" spans="1:5" s="1" customFormat="1" ht="20.25" hidden="1" customHeight="1" x14ac:dyDescent="0.25">
      <c r="A56" s="6" t="s">
        <v>250</v>
      </c>
      <c r="B56" s="31" t="s">
        <v>249</v>
      </c>
      <c r="C56" s="26"/>
      <c r="D56" s="26"/>
    </row>
    <row r="57" spans="1:5" s="11" customFormat="1" ht="30.75" hidden="1" customHeight="1" x14ac:dyDescent="0.25">
      <c r="A57" s="6" t="s">
        <v>99</v>
      </c>
      <c r="B57" s="5" t="s">
        <v>101</v>
      </c>
      <c r="C57" s="26">
        <f>C58+C59</f>
        <v>1303.1500000000001</v>
      </c>
      <c r="D57" s="26">
        <f>D58+D59</f>
        <v>1303.1500000000001</v>
      </c>
    </row>
    <row r="58" spans="1:5" s="11" customFormat="1" ht="21" hidden="1" customHeight="1" x14ac:dyDescent="0.25">
      <c r="A58" s="6"/>
      <c r="B58" s="31" t="s">
        <v>100</v>
      </c>
      <c r="C58" s="26">
        <v>681.04</v>
      </c>
      <c r="D58" s="26">
        <v>681.04</v>
      </c>
    </row>
    <row r="59" spans="1:5" s="11" customFormat="1" ht="33" hidden="1" customHeight="1" x14ac:dyDescent="0.25">
      <c r="A59" s="6"/>
      <c r="B59" s="31" t="s">
        <v>98</v>
      </c>
      <c r="C59" s="26">
        <v>622.11</v>
      </c>
      <c r="D59" s="26">
        <v>622.11</v>
      </c>
    </row>
    <row r="60" spans="1:5" s="11" customFormat="1" ht="21.75" hidden="1" customHeight="1" x14ac:dyDescent="0.25">
      <c r="A60" s="6" t="s">
        <v>241</v>
      </c>
      <c r="B60" s="5" t="s">
        <v>96</v>
      </c>
      <c r="C60" s="26">
        <f>C61</f>
        <v>107187.26</v>
      </c>
      <c r="D60" s="26">
        <f>D61</f>
        <v>107187.26</v>
      </c>
    </row>
    <row r="61" spans="1:5" s="11" customFormat="1" ht="21" hidden="1" customHeight="1" x14ac:dyDescent="0.25">
      <c r="A61" s="6"/>
      <c r="B61" s="31" t="s">
        <v>95</v>
      </c>
      <c r="C61" s="26">
        <v>107187.26</v>
      </c>
      <c r="D61" s="26">
        <v>107187.26</v>
      </c>
    </row>
    <row r="62" spans="1:5" s="1" customFormat="1" ht="23.25" customHeight="1" x14ac:dyDescent="0.25">
      <c r="A62" s="9" t="s">
        <v>94</v>
      </c>
      <c r="B62" s="10" t="s">
        <v>93</v>
      </c>
      <c r="C62" s="24">
        <f>C63+C64+C65+C66</f>
        <v>42769.599999999999</v>
      </c>
      <c r="D62" s="24">
        <f>D63+D64+D65+D66</f>
        <v>35982.9</v>
      </c>
    </row>
    <row r="63" spans="1:5" ht="21.75" hidden="1" customHeight="1" x14ac:dyDescent="0.25">
      <c r="A63" s="3" t="s">
        <v>92</v>
      </c>
      <c r="B63" s="16" t="s">
        <v>91</v>
      </c>
      <c r="C63" s="25">
        <v>0</v>
      </c>
      <c r="D63" s="25">
        <v>0</v>
      </c>
      <c r="E63" s="8"/>
    </row>
    <row r="64" spans="1:5" ht="56.25" customHeight="1" x14ac:dyDescent="0.25">
      <c r="A64" s="3" t="s">
        <v>90</v>
      </c>
      <c r="B64" s="16" t="s">
        <v>89</v>
      </c>
      <c r="C64" s="25">
        <v>15769.6</v>
      </c>
      <c r="D64" s="25">
        <v>8982.9</v>
      </c>
      <c r="E64" s="8"/>
    </row>
    <row r="65" spans="1:5" ht="33.75" customHeight="1" x14ac:dyDescent="0.25">
      <c r="A65" s="3" t="s">
        <v>88</v>
      </c>
      <c r="B65" s="13" t="s">
        <v>87</v>
      </c>
      <c r="C65" s="25">
        <v>3000</v>
      </c>
      <c r="D65" s="25">
        <v>3000</v>
      </c>
      <c r="E65" s="8"/>
    </row>
    <row r="66" spans="1:5" ht="51.75" customHeight="1" x14ac:dyDescent="0.25">
      <c r="A66" s="3" t="s">
        <v>86</v>
      </c>
      <c r="B66" s="13" t="s">
        <v>85</v>
      </c>
      <c r="C66" s="25">
        <v>24000</v>
      </c>
      <c r="D66" s="25">
        <v>24000</v>
      </c>
      <c r="E66" s="8"/>
    </row>
    <row r="67" spans="1:5" s="1" customFormat="1" ht="21.75" hidden="1" customHeight="1" x14ac:dyDescent="0.25">
      <c r="A67" s="9" t="s">
        <v>84</v>
      </c>
      <c r="B67" s="10" t="s">
        <v>83</v>
      </c>
      <c r="C67" s="24">
        <v>0</v>
      </c>
      <c r="D67" s="24">
        <v>0</v>
      </c>
    </row>
    <row r="68" spans="1:5" s="1" customFormat="1" ht="21.75" customHeight="1" x14ac:dyDescent="0.25">
      <c r="A68" s="9" t="s">
        <v>82</v>
      </c>
      <c r="B68" s="10" t="s">
        <v>81</v>
      </c>
      <c r="C68" s="24">
        <f>C69+C70</f>
        <v>3430.8220000000001</v>
      </c>
      <c r="D68" s="24">
        <f>D69+D70</f>
        <v>3430.8220000000001</v>
      </c>
    </row>
    <row r="69" spans="1:5" ht="21.75" hidden="1" customHeight="1" x14ac:dyDescent="0.25">
      <c r="A69" s="3" t="s">
        <v>80</v>
      </c>
      <c r="B69" s="13" t="s">
        <v>79</v>
      </c>
      <c r="C69" s="25"/>
      <c r="D69" s="25"/>
      <c r="E69" s="8"/>
    </row>
    <row r="70" spans="1:5" ht="21.75" hidden="1" customHeight="1" x14ac:dyDescent="0.25">
      <c r="A70" s="3" t="s">
        <v>77</v>
      </c>
      <c r="B70" s="13" t="s">
        <v>78</v>
      </c>
      <c r="C70" s="25">
        <f>SUM(C71:C74)</f>
        <v>3430.8220000000001</v>
      </c>
      <c r="D70" s="25">
        <f>SUM(D71:D74)</f>
        <v>3430.8220000000001</v>
      </c>
      <c r="E70" s="8"/>
    </row>
    <row r="71" spans="1:5" s="4" customFormat="1" ht="21.75" hidden="1" customHeight="1" x14ac:dyDescent="0.25">
      <c r="A71" s="6" t="s">
        <v>77</v>
      </c>
      <c r="B71" s="31" t="s">
        <v>76</v>
      </c>
      <c r="C71" s="26"/>
      <c r="D71" s="26"/>
    </row>
    <row r="72" spans="1:5" s="4" customFormat="1" ht="20.25" hidden="1" customHeight="1" x14ac:dyDescent="0.25">
      <c r="A72" s="6" t="s">
        <v>75</v>
      </c>
      <c r="B72" s="31" t="s">
        <v>74</v>
      </c>
      <c r="C72" s="26">
        <v>2130.8220000000001</v>
      </c>
      <c r="D72" s="26">
        <v>2130.8220000000001</v>
      </c>
    </row>
    <row r="73" spans="1:5" s="4" customFormat="1" ht="30.75" hidden="1" customHeight="1" x14ac:dyDescent="0.25">
      <c r="A73" s="6" t="s">
        <v>73</v>
      </c>
      <c r="B73" s="31" t="s">
        <v>72</v>
      </c>
      <c r="C73" s="26">
        <v>1300</v>
      </c>
      <c r="D73" s="26">
        <v>1300</v>
      </c>
    </row>
    <row r="74" spans="1:5" s="4" customFormat="1" ht="29.25" hidden="1" customHeight="1" x14ac:dyDescent="0.25">
      <c r="A74" s="6" t="s">
        <v>71</v>
      </c>
      <c r="B74" s="31" t="s">
        <v>70</v>
      </c>
      <c r="C74" s="26"/>
      <c r="D74" s="26"/>
    </row>
    <row r="75" spans="1:5" s="1" customFormat="1" ht="25.5" customHeight="1" x14ac:dyDescent="0.25">
      <c r="A75" s="9" t="s">
        <v>69</v>
      </c>
      <c r="B75" s="12" t="s">
        <v>68</v>
      </c>
      <c r="C75" s="24">
        <f>C77+C79+C138+C164+C169+C170+C171</f>
        <v>4671522.22</v>
      </c>
      <c r="D75" s="24">
        <f>D77+D79+D138+D164+D169+D170+D171</f>
        <v>4000711.7</v>
      </c>
    </row>
    <row r="76" spans="1:5" s="1" customFormat="1" ht="30" customHeight="1" x14ac:dyDescent="0.25">
      <c r="A76" s="2" t="s">
        <v>67</v>
      </c>
      <c r="B76" s="12" t="s">
        <v>66</v>
      </c>
      <c r="C76" s="24">
        <f>C77+C79+C138+C164</f>
        <v>4671522.22</v>
      </c>
      <c r="D76" s="24">
        <f>D77+D79+D138+D164</f>
        <v>4000711.7</v>
      </c>
    </row>
    <row r="77" spans="1:5" s="1" customFormat="1" ht="24" customHeight="1" x14ac:dyDescent="0.25">
      <c r="A77" s="2" t="s">
        <v>65</v>
      </c>
      <c r="B77" s="10" t="s">
        <v>64</v>
      </c>
      <c r="C77" s="27">
        <f>C78</f>
        <v>1704</v>
      </c>
      <c r="D77" s="27">
        <f>D78</f>
        <v>4818</v>
      </c>
    </row>
    <row r="78" spans="1:5" s="1" customFormat="1" ht="22.5" customHeight="1" x14ac:dyDescent="0.25">
      <c r="A78" s="3" t="s">
        <v>63</v>
      </c>
      <c r="B78" s="23" t="s">
        <v>62</v>
      </c>
      <c r="C78" s="28">
        <v>1704</v>
      </c>
      <c r="D78" s="28">
        <v>4818</v>
      </c>
    </row>
    <row r="79" spans="1:5" s="1" customFormat="1" ht="29.25" customHeight="1" x14ac:dyDescent="0.25">
      <c r="A79" s="9" t="s">
        <v>61</v>
      </c>
      <c r="B79" s="30" t="s">
        <v>60</v>
      </c>
      <c r="C79" s="48">
        <f>C80+C81+C82+C84+C88+C89+C90+C93+C94+C95+C98+C100+C102+C109</f>
        <v>2760322.2199999997</v>
      </c>
      <c r="D79" s="24">
        <f>D80+D81+D82+D84+D88+D89+D90+D93+D94+D95+D98+D100+D102+D109</f>
        <v>2090364.7000000002</v>
      </c>
    </row>
    <row r="80" spans="1:5" s="1" customFormat="1" ht="54.75" customHeight="1" x14ac:dyDescent="0.25">
      <c r="A80" s="3" t="s">
        <v>54</v>
      </c>
      <c r="B80" s="23" t="s">
        <v>53</v>
      </c>
      <c r="C80" s="49">
        <v>96982</v>
      </c>
      <c r="D80" s="28">
        <v>98946</v>
      </c>
      <c r="E80" s="32"/>
    </row>
    <row r="81" spans="1:5" s="1" customFormat="1" ht="44.25" customHeight="1" x14ac:dyDescent="0.25">
      <c r="A81" s="3" t="s">
        <v>52</v>
      </c>
      <c r="B81" s="23" t="s">
        <v>51</v>
      </c>
      <c r="C81" s="49">
        <v>69478.23</v>
      </c>
      <c r="D81" s="28">
        <v>0</v>
      </c>
      <c r="E81" s="32"/>
    </row>
    <row r="82" spans="1:5" s="1" customFormat="1" ht="33" customHeight="1" x14ac:dyDescent="0.25">
      <c r="A82" s="3" t="s">
        <v>180</v>
      </c>
      <c r="B82" s="23" t="s">
        <v>181</v>
      </c>
      <c r="C82" s="49">
        <f>C83</f>
        <v>35665</v>
      </c>
      <c r="D82" s="28">
        <f>D83</f>
        <v>0</v>
      </c>
    </row>
    <row r="83" spans="1:5" s="11" customFormat="1" ht="33" customHeight="1" x14ac:dyDescent="0.25">
      <c r="A83" s="6"/>
      <c r="B83" s="7" t="s">
        <v>182</v>
      </c>
      <c r="C83" s="50">
        <v>35665</v>
      </c>
      <c r="D83" s="29">
        <v>0</v>
      </c>
    </row>
    <row r="84" spans="1:5" s="1" customFormat="1" ht="33" hidden="1" customHeight="1" x14ac:dyDescent="0.25">
      <c r="A84" s="3" t="s">
        <v>50</v>
      </c>
      <c r="B84" s="23" t="s">
        <v>183</v>
      </c>
      <c r="C84" s="49">
        <f>SUM(C85:C87)</f>
        <v>0</v>
      </c>
      <c r="D84" s="28">
        <f>SUM(D85:D87)</f>
        <v>0</v>
      </c>
    </row>
    <row r="85" spans="1:5" s="11" customFormat="1" ht="42.75" hidden="1" customHeight="1" x14ac:dyDescent="0.25">
      <c r="A85" s="6"/>
      <c r="B85" s="7" t="s">
        <v>184</v>
      </c>
      <c r="C85" s="50">
        <v>0</v>
      </c>
      <c r="D85" s="29">
        <v>0</v>
      </c>
    </row>
    <row r="86" spans="1:5" s="11" customFormat="1" ht="42.75" hidden="1" customHeight="1" x14ac:dyDescent="0.25">
      <c r="A86" s="6"/>
      <c r="B86" s="7" t="s">
        <v>185</v>
      </c>
      <c r="C86" s="50">
        <v>0</v>
      </c>
      <c r="D86" s="29">
        <v>0</v>
      </c>
    </row>
    <row r="87" spans="1:5" s="11" customFormat="1" ht="24.75" hidden="1" customHeight="1" x14ac:dyDescent="0.25">
      <c r="A87" s="6"/>
      <c r="B87" s="7"/>
      <c r="C87" s="50"/>
      <c r="D87" s="29"/>
    </row>
    <row r="88" spans="1:5" s="1" customFormat="1" ht="30.75" hidden="1" customHeight="1" x14ac:dyDescent="0.25">
      <c r="A88" s="3" t="s">
        <v>186</v>
      </c>
      <c r="B88" s="23" t="s">
        <v>187</v>
      </c>
      <c r="C88" s="49"/>
      <c r="D88" s="28"/>
    </row>
    <row r="89" spans="1:5" s="1" customFormat="1" ht="30.75" hidden="1" customHeight="1" x14ac:dyDescent="0.25">
      <c r="A89" s="3" t="s">
        <v>188</v>
      </c>
      <c r="B89" s="23" t="s">
        <v>189</v>
      </c>
      <c r="C89" s="49"/>
      <c r="D89" s="28"/>
    </row>
    <row r="90" spans="1:5" s="1" customFormat="1" ht="30.75" customHeight="1" x14ac:dyDescent="0.25">
      <c r="A90" s="3" t="s">
        <v>190</v>
      </c>
      <c r="B90" s="23" t="s">
        <v>191</v>
      </c>
      <c r="C90" s="49">
        <f>SUM(C91:C92)</f>
        <v>281</v>
      </c>
      <c r="D90" s="28">
        <f>SUM(D91:D92)</f>
        <v>40272.75</v>
      </c>
    </row>
    <row r="91" spans="1:5" s="11" customFormat="1" ht="32.25" customHeight="1" x14ac:dyDescent="0.25">
      <c r="A91" s="6"/>
      <c r="B91" s="7" t="s">
        <v>192</v>
      </c>
      <c r="C91" s="50">
        <v>0</v>
      </c>
      <c r="D91" s="29">
        <v>39980.75</v>
      </c>
    </row>
    <row r="92" spans="1:5" s="11" customFormat="1" ht="54.75" customHeight="1" x14ac:dyDescent="0.25">
      <c r="A92" s="6"/>
      <c r="B92" s="7" t="s">
        <v>193</v>
      </c>
      <c r="C92" s="50">
        <v>281</v>
      </c>
      <c r="D92" s="29">
        <v>292</v>
      </c>
    </row>
    <row r="93" spans="1:5" s="1" customFormat="1" ht="33" customHeight="1" x14ac:dyDescent="0.25">
      <c r="A93" s="3" t="s">
        <v>194</v>
      </c>
      <c r="B93" s="23" t="s">
        <v>195</v>
      </c>
      <c r="C93" s="49">
        <v>386773.31</v>
      </c>
      <c r="D93" s="28">
        <v>0</v>
      </c>
    </row>
    <row r="94" spans="1:5" s="1" customFormat="1" ht="33" hidden="1" customHeight="1" x14ac:dyDescent="0.25">
      <c r="A94" s="3" t="s">
        <v>49</v>
      </c>
      <c r="B94" s="23" t="s">
        <v>48</v>
      </c>
      <c r="C94" s="49"/>
      <c r="D94" s="28"/>
    </row>
    <row r="95" spans="1:5" s="1" customFormat="1" ht="33" customHeight="1" x14ac:dyDescent="0.25">
      <c r="A95" s="3" t="s">
        <v>47</v>
      </c>
      <c r="B95" s="23" t="s">
        <v>196</v>
      </c>
      <c r="C95" s="49">
        <f>C96+C97</f>
        <v>88032.89</v>
      </c>
      <c r="D95" s="28">
        <f>D96+D97</f>
        <v>170500</v>
      </c>
    </row>
    <row r="96" spans="1:5" s="11" customFormat="1" ht="24.75" customHeight="1" x14ac:dyDescent="0.25">
      <c r="A96" s="6"/>
      <c r="B96" s="7" t="s">
        <v>197</v>
      </c>
      <c r="C96" s="50">
        <v>88032.89</v>
      </c>
      <c r="D96" s="29">
        <v>170500</v>
      </c>
    </row>
    <row r="97" spans="1:4" s="11" customFormat="1" ht="24.75" hidden="1" customHeight="1" x14ac:dyDescent="0.25">
      <c r="A97" s="6"/>
      <c r="B97" s="7"/>
      <c r="C97" s="50"/>
      <c r="D97" s="29"/>
    </row>
    <row r="98" spans="1:4" s="1" customFormat="1" ht="25.5" customHeight="1" x14ac:dyDescent="0.25">
      <c r="A98" s="3" t="s">
        <v>46</v>
      </c>
      <c r="B98" s="23" t="s">
        <v>198</v>
      </c>
      <c r="C98" s="49">
        <f>C99</f>
        <v>2622</v>
      </c>
      <c r="D98" s="28">
        <f>D99</f>
        <v>2098</v>
      </c>
    </row>
    <row r="99" spans="1:4" s="11" customFormat="1" ht="25.5" customHeight="1" x14ac:dyDescent="0.25">
      <c r="A99" s="6"/>
      <c r="B99" s="7" t="s">
        <v>199</v>
      </c>
      <c r="C99" s="50">
        <v>2622</v>
      </c>
      <c r="D99" s="29">
        <v>2098</v>
      </c>
    </row>
    <row r="100" spans="1:4" s="1" customFormat="1" ht="25.5" hidden="1" customHeight="1" x14ac:dyDescent="0.25">
      <c r="A100" s="3" t="s">
        <v>253</v>
      </c>
      <c r="B100" s="23" t="s">
        <v>252</v>
      </c>
      <c r="C100" s="49">
        <f>C101</f>
        <v>0</v>
      </c>
      <c r="D100" s="28">
        <f>D101</f>
        <v>0</v>
      </c>
    </row>
    <row r="101" spans="1:4" s="11" customFormat="1" ht="24.75" hidden="1" customHeight="1" x14ac:dyDescent="0.25">
      <c r="A101" s="6"/>
      <c r="B101" s="7" t="s">
        <v>254</v>
      </c>
      <c r="C101" s="50"/>
      <c r="D101" s="29"/>
    </row>
    <row r="102" spans="1:4" s="1" customFormat="1" ht="31.5" customHeight="1" x14ac:dyDescent="0.25">
      <c r="A102" s="3" t="s">
        <v>59</v>
      </c>
      <c r="B102" s="23" t="s">
        <v>58</v>
      </c>
      <c r="C102" s="49">
        <f>SUM(C103:C108)</f>
        <v>1191224.6100000001</v>
      </c>
      <c r="D102" s="28">
        <f>SUM(D103:D108)</f>
        <v>1202450.04</v>
      </c>
    </row>
    <row r="103" spans="1:4" s="11" customFormat="1" ht="24" customHeight="1" x14ac:dyDescent="0.25">
      <c r="A103" s="6" t="s">
        <v>57</v>
      </c>
      <c r="B103" s="7" t="s">
        <v>208</v>
      </c>
      <c r="C103" s="50">
        <v>206679</v>
      </c>
      <c r="D103" s="29">
        <v>480690</v>
      </c>
    </row>
    <row r="104" spans="1:4" s="11" customFormat="1" ht="31.5" customHeight="1" x14ac:dyDescent="0.25">
      <c r="A104" s="6" t="s">
        <v>56</v>
      </c>
      <c r="B104" s="7" t="s">
        <v>200</v>
      </c>
      <c r="C104" s="50">
        <v>598924.29</v>
      </c>
      <c r="D104" s="29">
        <v>253139</v>
      </c>
    </row>
    <row r="105" spans="1:4" s="11" customFormat="1" ht="31.5" customHeight="1" x14ac:dyDescent="0.25">
      <c r="A105" s="6" t="s">
        <v>55</v>
      </c>
      <c r="B105" s="7" t="s">
        <v>200</v>
      </c>
      <c r="C105" s="50"/>
      <c r="D105" s="29"/>
    </row>
    <row r="106" spans="1:4" s="11" customFormat="1" ht="24" customHeight="1" x14ac:dyDescent="0.25">
      <c r="A106" s="6" t="s">
        <v>201</v>
      </c>
      <c r="B106" s="7" t="s">
        <v>208</v>
      </c>
      <c r="C106" s="50">
        <v>222755</v>
      </c>
      <c r="D106" s="29">
        <v>280239</v>
      </c>
    </row>
    <row r="107" spans="1:4" s="11" customFormat="1" ht="24" customHeight="1" x14ac:dyDescent="0.25">
      <c r="A107" s="6" t="s">
        <v>258</v>
      </c>
      <c r="B107" s="7" t="s">
        <v>219</v>
      </c>
      <c r="C107" s="50">
        <v>102364.46</v>
      </c>
      <c r="D107" s="29">
        <v>118401.56</v>
      </c>
    </row>
    <row r="108" spans="1:4" s="11" customFormat="1" ht="24" customHeight="1" x14ac:dyDescent="0.25">
      <c r="A108" s="6" t="s">
        <v>259</v>
      </c>
      <c r="B108" s="7" t="s">
        <v>219</v>
      </c>
      <c r="C108" s="50">
        <v>60501.86</v>
      </c>
      <c r="D108" s="29">
        <v>69980.479999999996</v>
      </c>
    </row>
    <row r="109" spans="1:4" s="1" customFormat="1" ht="23.25" customHeight="1" x14ac:dyDescent="0.25">
      <c r="A109" s="3" t="s">
        <v>45</v>
      </c>
      <c r="B109" s="23" t="s">
        <v>44</v>
      </c>
      <c r="C109" s="49">
        <f>SUM(C110:C137)</f>
        <v>889263.17999999993</v>
      </c>
      <c r="D109" s="28">
        <f>SUM(D110:D137)</f>
        <v>576097.91</v>
      </c>
    </row>
    <row r="110" spans="1:4" s="11" customFormat="1" ht="26.25" customHeight="1" x14ac:dyDescent="0.25">
      <c r="A110" s="6"/>
      <c r="B110" s="7" t="s">
        <v>202</v>
      </c>
      <c r="C110" s="50">
        <v>0</v>
      </c>
      <c r="D110" s="29">
        <v>11488</v>
      </c>
    </row>
    <row r="111" spans="1:4" s="11" customFormat="1" ht="33" customHeight="1" x14ac:dyDescent="0.25">
      <c r="A111" s="6"/>
      <c r="B111" s="7" t="s">
        <v>203</v>
      </c>
      <c r="C111" s="50">
        <v>0</v>
      </c>
      <c r="D111" s="29">
        <v>19171</v>
      </c>
    </row>
    <row r="112" spans="1:4" s="11" customFormat="1" ht="45" hidden="1" customHeight="1" x14ac:dyDescent="0.25">
      <c r="A112" s="6"/>
      <c r="B112" s="7" t="s">
        <v>246</v>
      </c>
      <c r="C112" s="53">
        <v>0</v>
      </c>
      <c r="D112" s="40">
        <v>0</v>
      </c>
    </row>
    <row r="113" spans="1:4" s="11" customFormat="1" ht="45" customHeight="1" x14ac:dyDescent="0.25">
      <c r="A113" s="6"/>
      <c r="B113" s="7" t="s">
        <v>43</v>
      </c>
      <c r="C113" s="50">
        <v>1595</v>
      </c>
      <c r="D113" s="29">
        <v>1658</v>
      </c>
    </row>
    <row r="114" spans="1:4" s="11" customFormat="1" ht="30.75" customHeight="1" x14ac:dyDescent="0.25">
      <c r="A114" s="6"/>
      <c r="B114" s="7" t="s">
        <v>42</v>
      </c>
      <c r="C114" s="50">
        <v>12778</v>
      </c>
      <c r="D114" s="29">
        <v>13289</v>
      </c>
    </row>
    <row r="115" spans="1:4" s="11" customFormat="1" ht="44.25" customHeight="1" x14ac:dyDescent="0.25">
      <c r="A115" s="6"/>
      <c r="B115" s="7" t="s">
        <v>204</v>
      </c>
      <c r="C115" s="50">
        <v>2254</v>
      </c>
      <c r="D115" s="29">
        <v>3377</v>
      </c>
    </row>
    <row r="116" spans="1:4" s="11" customFormat="1" ht="30" customHeight="1" x14ac:dyDescent="0.25">
      <c r="A116" s="6"/>
      <c r="B116" s="7" t="s">
        <v>205</v>
      </c>
      <c r="C116" s="50">
        <v>0</v>
      </c>
      <c r="D116" s="29">
        <v>4085</v>
      </c>
    </row>
    <row r="117" spans="1:4" s="11" customFormat="1" ht="54.75" hidden="1" customHeight="1" x14ac:dyDescent="0.25">
      <c r="A117" s="6"/>
      <c r="B117" s="7" t="s">
        <v>206</v>
      </c>
      <c r="C117" s="53">
        <v>0</v>
      </c>
      <c r="D117" s="40">
        <v>0</v>
      </c>
    </row>
    <row r="118" spans="1:4" s="11" customFormat="1" ht="24.75" customHeight="1" x14ac:dyDescent="0.25">
      <c r="A118" s="6"/>
      <c r="B118" s="7" t="s">
        <v>207</v>
      </c>
      <c r="C118" s="50">
        <v>0</v>
      </c>
      <c r="D118" s="29">
        <v>5356</v>
      </c>
    </row>
    <row r="119" spans="1:4" s="11" customFormat="1" ht="24.75" hidden="1" customHeight="1" x14ac:dyDescent="0.25">
      <c r="A119" s="6"/>
      <c r="B119" s="7" t="s">
        <v>208</v>
      </c>
      <c r="C119" s="50"/>
      <c r="D119" s="29"/>
    </row>
    <row r="120" spans="1:4" s="11" customFormat="1" ht="24.75" customHeight="1" x14ac:dyDescent="0.25">
      <c r="A120" s="6"/>
      <c r="B120" s="7" t="s">
        <v>209</v>
      </c>
      <c r="C120" s="50">
        <v>79192</v>
      </c>
      <c r="D120" s="29">
        <v>150792.46</v>
      </c>
    </row>
    <row r="121" spans="1:4" s="11" customFormat="1" ht="23.25" customHeight="1" x14ac:dyDescent="0.25">
      <c r="A121" s="6"/>
      <c r="B121" s="7" t="s">
        <v>40</v>
      </c>
      <c r="C121" s="50">
        <v>6089</v>
      </c>
      <c r="D121" s="29">
        <v>6089</v>
      </c>
    </row>
    <row r="122" spans="1:4" s="11" customFormat="1" ht="39.75" customHeight="1" x14ac:dyDescent="0.25">
      <c r="A122" s="6"/>
      <c r="B122" s="7" t="s">
        <v>210</v>
      </c>
      <c r="C122" s="50">
        <v>102407.4</v>
      </c>
      <c r="D122" s="29">
        <v>159022.45000000001</v>
      </c>
    </row>
    <row r="123" spans="1:4" s="11" customFormat="1" ht="30" customHeight="1" x14ac:dyDescent="0.25">
      <c r="A123" s="6"/>
      <c r="B123" s="7" t="s">
        <v>211</v>
      </c>
      <c r="C123" s="50">
        <v>16368</v>
      </c>
      <c r="D123" s="29">
        <v>0</v>
      </c>
    </row>
    <row r="124" spans="1:4" s="11" customFormat="1" ht="30" hidden="1" customHeight="1" x14ac:dyDescent="0.25">
      <c r="A124" s="6"/>
      <c r="B124" s="7" t="s">
        <v>38</v>
      </c>
      <c r="C124" s="53">
        <v>0</v>
      </c>
      <c r="D124" s="40">
        <v>0</v>
      </c>
    </row>
    <row r="125" spans="1:4" s="11" customFormat="1" ht="30" customHeight="1" x14ac:dyDescent="0.25">
      <c r="A125" s="6"/>
      <c r="B125" s="7" t="s">
        <v>212</v>
      </c>
      <c r="C125" s="50">
        <v>108720</v>
      </c>
      <c r="D125" s="29">
        <v>108720</v>
      </c>
    </row>
    <row r="126" spans="1:4" s="11" customFormat="1" ht="22.5" customHeight="1" x14ac:dyDescent="0.25">
      <c r="A126" s="6"/>
      <c r="B126" s="7" t="s">
        <v>39</v>
      </c>
      <c r="C126" s="50">
        <v>932.97</v>
      </c>
      <c r="D126" s="29">
        <v>0</v>
      </c>
    </row>
    <row r="127" spans="1:4" s="11" customFormat="1" ht="41.25" hidden="1" customHeight="1" x14ac:dyDescent="0.25">
      <c r="A127" s="6"/>
      <c r="B127" s="7" t="s">
        <v>213</v>
      </c>
      <c r="C127" s="53">
        <v>0</v>
      </c>
      <c r="D127" s="40">
        <v>0</v>
      </c>
    </row>
    <row r="128" spans="1:4" s="11" customFormat="1" ht="31.5" customHeight="1" x14ac:dyDescent="0.25">
      <c r="A128" s="6"/>
      <c r="B128" s="7" t="s">
        <v>214</v>
      </c>
      <c r="C128" s="50">
        <v>5741.08</v>
      </c>
      <c r="D128" s="29">
        <v>0</v>
      </c>
    </row>
    <row r="129" spans="1:4" s="11" customFormat="1" ht="24" customHeight="1" x14ac:dyDescent="0.25">
      <c r="A129" s="6"/>
      <c r="B129" s="7" t="s">
        <v>215</v>
      </c>
      <c r="C129" s="50">
        <v>79455</v>
      </c>
      <c r="D129" s="29">
        <v>55142</v>
      </c>
    </row>
    <row r="130" spans="1:4" s="11" customFormat="1" ht="30.75" customHeight="1" x14ac:dyDescent="0.25">
      <c r="A130" s="6"/>
      <c r="B130" s="7" t="s">
        <v>41</v>
      </c>
      <c r="C130" s="51">
        <v>1680</v>
      </c>
      <c r="D130" s="26">
        <v>5040</v>
      </c>
    </row>
    <row r="131" spans="1:4" s="11" customFormat="1" ht="67.5" hidden="1" customHeight="1" x14ac:dyDescent="0.25">
      <c r="A131" s="6"/>
      <c r="B131" s="7" t="s">
        <v>216</v>
      </c>
      <c r="C131" s="54">
        <v>0</v>
      </c>
      <c r="D131" s="52">
        <v>0</v>
      </c>
    </row>
    <row r="132" spans="1:4" s="11" customFormat="1" ht="25.5" hidden="1" customHeight="1" x14ac:dyDescent="0.25">
      <c r="A132" s="6"/>
      <c r="B132" s="7" t="s">
        <v>217</v>
      </c>
      <c r="C132" s="51">
        <v>0</v>
      </c>
      <c r="D132" s="26">
        <v>0</v>
      </c>
    </row>
    <row r="133" spans="1:4" s="11" customFormat="1" ht="25.5" hidden="1" customHeight="1" x14ac:dyDescent="0.25">
      <c r="A133" s="6"/>
      <c r="B133" s="7" t="s">
        <v>218</v>
      </c>
      <c r="C133" s="51">
        <v>0</v>
      </c>
      <c r="D133" s="29">
        <v>0</v>
      </c>
    </row>
    <row r="134" spans="1:4" s="11" customFormat="1" ht="25.5" hidden="1" customHeight="1" x14ac:dyDescent="0.25">
      <c r="A134" s="6"/>
      <c r="B134" s="7" t="s">
        <v>219</v>
      </c>
      <c r="C134" s="51"/>
      <c r="D134" s="26"/>
    </row>
    <row r="135" spans="1:4" s="11" customFormat="1" ht="25.5" customHeight="1" x14ac:dyDescent="0.25">
      <c r="A135" s="6"/>
      <c r="B135" s="7" t="s">
        <v>220</v>
      </c>
      <c r="C135" s="51">
        <v>8048</v>
      </c>
      <c r="D135" s="26">
        <v>0</v>
      </c>
    </row>
    <row r="136" spans="1:4" s="11" customFormat="1" ht="31.5" customHeight="1" x14ac:dyDescent="0.25">
      <c r="A136" s="6"/>
      <c r="B136" s="7" t="s">
        <v>221</v>
      </c>
      <c r="C136" s="51">
        <v>35086</v>
      </c>
      <c r="D136" s="26">
        <v>32868</v>
      </c>
    </row>
    <row r="137" spans="1:4" s="11" customFormat="1" ht="22.5" customHeight="1" x14ac:dyDescent="0.25">
      <c r="A137" s="6"/>
      <c r="B137" s="7" t="s">
        <v>222</v>
      </c>
      <c r="C137" s="51">
        <v>428916.73</v>
      </c>
      <c r="D137" s="26">
        <v>0</v>
      </c>
    </row>
    <row r="138" spans="1:4" s="1" customFormat="1" ht="24" customHeight="1" x14ac:dyDescent="0.25">
      <c r="A138" s="9" t="s">
        <v>37</v>
      </c>
      <c r="B138" s="30" t="s">
        <v>36</v>
      </c>
      <c r="C138" s="24">
        <f>C139+C142+C155+C156+C157+C158+C159</f>
        <v>1908496</v>
      </c>
      <c r="D138" s="24">
        <f>D139+D142+D155+D156+D157+D158+D159</f>
        <v>1904029</v>
      </c>
    </row>
    <row r="139" spans="1:4" s="1" customFormat="1" ht="34.5" customHeight="1" x14ac:dyDescent="0.25">
      <c r="A139" s="3" t="s">
        <v>35</v>
      </c>
      <c r="B139" s="23" t="s">
        <v>34</v>
      </c>
      <c r="C139" s="25">
        <f>C140+C141</f>
        <v>56363</v>
      </c>
      <c r="D139" s="25">
        <f>D140+D141</f>
        <v>58352</v>
      </c>
    </row>
    <row r="140" spans="1:4" s="11" customFormat="1" ht="21.75" customHeight="1" x14ac:dyDescent="0.25">
      <c r="A140" s="6"/>
      <c r="B140" s="7" t="s">
        <v>33</v>
      </c>
      <c r="C140" s="26">
        <v>51034</v>
      </c>
      <c r="D140" s="26">
        <v>53023</v>
      </c>
    </row>
    <row r="141" spans="1:4" s="11" customFormat="1" ht="29.25" customHeight="1" x14ac:dyDescent="0.25">
      <c r="A141" s="6"/>
      <c r="B141" s="7" t="s">
        <v>32</v>
      </c>
      <c r="C141" s="26">
        <v>5329</v>
      </c>
      <c r="D141" s="26">
        <v>5329</v>
      </c>
    </row>
    <row r="142" spans="1:4" s="1" customFormat="1" ht="29.25" customHeight="1" x14ac:dyDescent="0.25">
      <c r="A142" s="3" t="s">
        <v>31</v>
      </c>
      <c r="B142" s="23" t="s">
        <v>30</v>
      </c>
      <c r="C142" s="25">
        <f>SUM(C143:C154)</f>
        <v>82540</v>
      </c>
      <c r="D142" s="25">
        <f>SUM(D143:D154)</f>
        <v>82557</v>
      </c>
    </row>
    <row r="143" spans="1:4" s="11" customFormat="1" ht="22.5" customHeight="1" x14ac:dyDescent="0.25">
      <c r="A143" s="6"/>
      <c r="B143" s="7" t="s">
        <v>29</v>
      </c>
      <c r="C143" s="26">
        <v>1673</v>
      </c>
      <c r="D143" s="26">
        <v>1673</v>
      </c>
    </row>
    <row r="144" spans="1:4" s="11" customFormat="1" ht="68.25" customHeight="1" x14ac:dyDescent="0.25">
      <c r="A144" s="6"/>
      <c r="B144" s="7" t="s">
        <v>223</v>
      </c>
      <c r="C144" s="26">
        <v>58864</v>
      </c>
      <c r="D144" s="26">
        <v>58864</v>
      </c>
    </row>
    <row r="145" spans="1:4" s="11" customFormat="1" ht="31.5" customHeight="1" x14ac:dyDescent="0.25">
      <c r="A145" s="6"/>
      <c r="B145" s="7" t="s">
        <v>28</v>
      </c>
      <c r="C145" s="26">
        <v>6491</v>
      </c>
      <c r="D145" s="26">
        <v>6491</v>
      </c>
    </row>
    <row r="146" spans="1:4" s="11" customFormat="1" ht="44.25" customHeight="1" x14ac:dyDescent="0.25">
      <c r="A146" s="6"/>
      <c r="B146" s="7" t="s">
        <v>224</v>
      </c>
      <c r="C146" s="26">
        <v>5156</v>
      </c>
      <c r="D146" s="26">
        <v>5173</v>
      </c>
    </row>
    <row r="147" spans="1:4" s="11" customFormat="1" ht="44.25" customHeight="1" x14ac:dyDescent="0.25">
      <c r="A147" s="6"/>
      <c r="B147" s="7" t="s">
        <v>27</v>
      </c>
      <c r="C147" s="26">
        <v>327</v>
      </c>
      <c r="D147" s="26">
        <v>327</v>
      </c>
    </row>
    <row r="148" spans="1:4" s="11" customFormat="1" ht="31.5" customHeight="1" x14ac:dyDescent="0.25">
      <c r="A148" s="6"/>
      <c r="B148" s="7" t="s">
        <v>26</v>
      </c>
      <c r="C148" s="26">
        <v>632</v>
      </c>
      <c r="D148" s="26">
        <v>632</v>
      </c>
    </row>
    <row r="149" spans="1:4" s="11" customFormat="1" ht="45.75" hidden="1" customHeight="1" x14ac:dyDescent="0.25">
      <c r="A149" s="6"/>
      <c r="B149" s="7" t="s">
        <v>25</v>
      </c>
      <c r="C149" s="52"/>
      <c r="D149" s="52"/>
    </row>
    <row r="150" spans="1:4" s="11" customFormat="1" ht="27" hidden="1" customHeight="1" x14ac:dyDescent="0.25">
      <c r="A150" s="6"/>
      <c r="B150" s="7" t="s">
        <v>225</v>
      </c>
      <c r="C150" s="52"/>
      <c r="D150" s="52"/>
    </row>
    <row r="151" spans="1:4" s="11" customFormat="1" ht="46.5" customHeight="1" x14ac:dyDescent="0.25">
      <c r="A151" s="6"/>
      <c r="B151" s="7" t="s">
        <v>226</v>
      </c>
      <c r="C151" s="26">
        <v>1635</v>
      </c>
      <c r="D151" s="26">
        <v>1635</v>
      </c>
    </row>
    <row r="152" spans="1:4" s="11" customFormat="1" ht="106.5" customHeight="1" x14ac:dyDescent="0.25">
      <c r="A152" s="6"/>
      <c r="B152" s="7" t="s">
        <v>227</v>
      </c>
      <c r="C152" s="26">
        <v>3793</v>
      </c>
      <c r="D152" s="26">
        <v>3793</v>
      </c>
    </row>
    <row r="153" spans="1:4" s="11" customFormat="1" ht="92.25" customHeight="1" x14ac:dyDescent="0.25">
      <c r="A153" s="6"/>
      <c r="B153" s="7" t="s">
        <v>228</v>
      </c>
      <c r="C153" s="26">
        <v>3319</v>
      </c>
      <c r="D153" s="26">
        <v>3319</v>
      </c>
    </row>
    <row r="154" spans="1:4" s="11" customFormat="1" ht="45.75" customHeight="1" x14ac:dyDescent="0.25">
      <c r="A154" s="6"/>
      <c r="B154" s="7" t="s">
        <v>229</v>
      </c>
      <c r="C154" s="42">
        <v>650</v>
      </c>
      <c r="D154" s="42">
        <v>650</v>
      </c>
    </row>
    <row r="155" spans="1:4" s="1" customFormat="1" ht="47.25" customHeight="1" x14ac:dyDescent="0.25">
      <c r="A155" s="3" t="s">
        <v>24</v>
      </c>
      <c r="B155" s="23" t="s">
        <v>23</v>
      </c>
      <c r="C155" s="41">
        <f>47145+998</f>
        <v>48143</v>
      </c>
      <c r="D155" s="41">
        <f>47145+998</f>
        <v>48143</v>
      </c>
    </row>
    <row r="156" spans="1:4" s="1" customFormat="1" ht="47.25" customHeight="1" x14ac:dyDescent="0.25">
      <c r="A156" s="3" t="s">
        <v>22</v>
      </c>
      <c r="B156" s="23" t="s">
        <v>21</v>
      </c>
      <c r="C156" s="41">
        <v>24555</v>
      </c>
      <c r="D156" s="41">
        <v>17189</v>
      </c>
    </row>
    <row r="157" spans="1:4" s="1" customFormat="1" ht="47.25" customHeight="1" x14ac:dyDescent="0.25">
      <c r="A157" s="3" t="s">
        <v>20</v>
      </c>
      <c r="B157" s="23" t="s">
        <v>19</v>
      </c>
      <c r="C157" s="25">
        <v>21</v>
      </c>
      <c r="D157" s="25">
        <v>914</v>
      </c>
    </row>
    <row r="158" spans="1:4" s="1" customFormat="1" ht="47.25" hidden="1" customHeight="1" x14ac:dyDescent="0.25">
      <c r="A158" s="3" t="s">
        <v>230</v>
      </c>
      <c r="B158" s="23" t="s">
        <v>231</v>
      </c>
      <c r="C158" s="25"/>
      <c r="D158" s="25"/>
    </row>
    <row r="159" spans="1:4" s="1" customFormat="1" ht="28.5" customHeight="1" x14ac:dyDescent="0.25">
      <c r="A159" s="3" t="s">
        <v>18</v>
      </c>
      <c r="B159" s="23" t="s">
        <v>17</v>
      </c>
      <c r="C159" s="25">
        <f>SUM(C160:C163)</f>
        <v>1696874</v>
      </c>
      <c r="D159" s="25">
        <f>SUM(D160:D163)</f>
        <v>1696874</v>
      </c>
    </row>
    <row r="160" spans="1:4" s="11" customFormat="1" ht="96" customHeight="1" x14ac:dyDescent="0.25">
      <c r="A160" s="6"/>
      <c r="B160" s="7" t="s">
        <v>232</v>
      </c>
      <c r="C160" s="26">
        <v>1027413</v>
      </c>
      <c r="D160" s="26">
        <v>1027413</v>
      </c>
    </row>
    <row r="161" spans="1:4" s="11" customFormat="1" ht="67.5" customHeight="1" x14ac:dyDescent="0.25">
      <c r="A161" s="6"/>
      <c r="B161" s="7" t="s">
        <v>233</v>
      </c>
      <c r="C161" s="26">
        <v>663730</v>
      </c>
      <c r="D161" s="26">
        <v>663730</v>
      </c>
    </row>
    <row r="162" spans="1:4" s="11" customFormat="1" ht="31.5" hidden="1" customHeight="1" x14ac:dyDescent="0.25">
      <c r="A162" s="6"/>
      <c r="B162" s="7" t="s">
        <v>234</v>
      </c>
      <c r="C162" s="52"/>
      <c r="D162" s="52"/>
    </row>
    <row r="163" spans="1:4" s="11" customFormat="1" ht="82.5" customHeight="1" x14ac:dyDescent="0.25">
      <c r="A163" s="6"/>
      <c r="B163" s="7" t="s">
        <v>235</v>
      </c>
      <c r="C163" s="26">
        <v>5731</v>
      </c>
      <c r="D163" s="26">
        <v>5731</v>
      </c>
    </row>
    <row r="164" spans="1:4" s="1" customFormat="1" ht="24.75" customHeight="1" x14ac:dyDescent="0.25">
      <c r="A164" s="9" t="s">
        <v>16</v>
      </c>
      <c r="B164" s="30" t="s">
        <v>15</v>
      </c>
      <c r="C164" s="24">
        <f t="shared" ref="C164:D164" si="3">C165+C166</f>
        <v>1000</v>
      </c>
      <c r="D164" s="24">
        <f t="shared" si="3"/>
        <v>1500</v>
      </c>
    </row>
    <row r="165" spans="1:4" s="1" customFormat="1" ht="32.25" hidden="1" customHeight="1" x14ac:dyDescent="0.25">
      <c r="A165" s="3" t="s">
        <v>14</v>
      </c>
      <c r="B165" s="23" t="s">
        <v>13</v>
      </c>
      <c r="C165" s="28"/>
      <c r="D165" s="28"/>
    </row>
    <row r="166" spans="1:4" s="1" customFormat="1" ht="21" customHeight="1" x14ac:dyDescent="0.25">
      <c r="A166" s="3" t="s">
        <v>12</v>
      </c>
      <c r="B166" s="23" t="s">
        <v>11</v>
      </c>
      <c r="C166" s="25">
        <f>SUM(C167:C168)</f>
        <v>1000</v>
      </c>
      <c r="D166" s="25">
        <f>SUM(D167:D168)</f>
        <v>1500</v>
      </c>
    </row>
    <row r="167" spans="1:4" s="11" customFormat="1" ht="33" hidden="1" customHeight="1" x14ac:dyDescent="0.25">
      <c r="A167" s="6"/>
      <c r="B167" s="7" t="s">
        <v>236</v>
      </c>
      <c r="C167" s="29"/>
      <c r="D167" s="29"/>
    </row>
    <row r="168" spans="1:4" s="11" customFormat="1" ht="21" customHeight="1" x14ac:dyDescent="0.25">
      <c r="A168" s="6"/>
      <c r="B168" s="7" t="s">
        <v>237</v>
      </c>
      <c r="C168" s="26">
        <v>1000</v>
      </c>
      <c r="D168" s="26">
        <v>1500</v>
      </c>
    </row>
    <row r="169" spans="1:4" s="1" customFormat="1" ht="24" hidden="1" customHeight="1" x14ac:dyDescent="0.25">
      <c r="A169" s="9" t="s">
        <v>10</v>
      </c>
      <c r="B169" s="30" t="s">
        <v>9</v>
      </c>
      <c r="C169" s="27"/>
      <c r="D169" s="27"/>
    </row>
    <row r="170" spans="1:4" s="1" customFormat="1" ht="41.25" hidden="1" customHeight="1" x14ac:dyDescent="0.25">
      <c r="A170" s="9" t="s">
        <v>8</v>
      </c>
      <c r="B170" s="30" t="s">
        <v>7</v>
      </c>
      <c r="C170" s="27"/>
      <c r="D170" s="27"/>
    </row>
    <row r="171" spans="1:4" s="1" customFormat="1" ht="33" hidden="1" customHeight="1" x14ac:dyDescent="0.25">
      <c r="A171" s="9" t="s">
        <v>6</v>
      </c>
      <c r="B171" s="30" t="s">
        <v>5</v>
      </c>
      <c r="C171" s="27"/>
      <c r="D171" s="27"/>
    </row>
    <row r="172" spans="1:4" s="1" customFormat="1" ht="27.75" customHeight="1" x14ac:dyDescent="0.25">
      <c r="A172" s="9"/>
      <c r="B172" s="30" t="s">
        <v>4</v>
      </c>
      <c r="C172" s="27">
        <f>C8+C75</f>
        <v>7981634.352</v>
      </c>
      <c r="D172" s="27">
        <f>D8+D75</f>
        <v>7394396.6320000002</v>
      </c>
    </row>
  </sheetData>
  <mergeCells count="5">
    <mergeCell ref="A6:A7"/>
    <mergeCell ref="B6:B7"/>
    <mergeCell ref="C6:D6"/>
    <mergeCell ref="A3:C3"/>
    <mergeCell ref="B1:D1"/>
  </mergeCells>
  <pageMargins left="1.1811023622047245" right="0.39370078740157483" top="0.78740157480314965" bottom="0.78740157480314965" header="0.19685039370078741" footer="0.23622047244094491"/>
  <pageSetup paperSize="9" scale="65" orientation="portrait" r:id="rId1"/>
  <headerFooter alignWithMargins="0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2021-2022</vt:lpstr>
      <vt:lpstr>'2021-2022'!Заголовки_для_печати</vt:lpstr>
      <vt:lpstr>'2021-2022'!Область_печати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2019-12-11T13:22:28Z</cp:lastPrinted>
  <dcterms:created xsi:type="dcterms:W3CDTF">2002-03-11T10:22:12Z</dcterms:created>
  <dcterms:modified xsi:type="dcterms:W3CDTF">2020-04-08T07:26:40Z</dcterms:modified>
</cp:coreProperties>
</file>