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3040" windowHeight="8916" activeTab="0"/>
  </bookViews>
  <sheets>
    <sheet name="доходы" sheetId="1" r:id="rId1"/>
  </sheets>
  <definedNames>
    <definedName name="_xlnm.Print_Titles" localSheetId="0">'доходы'!$A:$B,'доходы'!$5:$6</definedName>
    <definedName name="_xlnm.Print_Area" localSheetId="0">'доходы'!$A$1:$E$229</definedName>
  </definedNames>
  <calcPr fullCalcOnLoad="1"/>
</workbook>
</file>

<file path=xl/sharedStrings.xml><?xml version="1.0" encoding="utf-8"?>
<sst xmlns="http://schemas.openxmlformats.org/spreadsheetml/2006/main" count="367" uniqueCount="346">
  <si>
    <t>ВСЕГО ДОХОДОВ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</si>
  <si>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</si>
  <si>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</si>
  <si>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</si>
  <si>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</si>
  <si>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ПРОЧИЕ БЕЗВОЗМЕЗДНЫЕ ПОСТУПЛЕНИЯ</t>
  </si>
  <si>
    <t>000 2 07 00000 00 0000 000</t>
  </si>
  <si>
    <t>Предоставление негосударственными организациями грантов для получателей средств бюджетов городских округов</t>
  </si>
  <si>
    <t>000 2 04 04010 04 0000 150</t>
  </si>
  <si>
    <t xml:space="preserve"> - на возмещение расходов на материально-техническое обеспечение клубов «Активное долголетие»</t>
  </si>
  <si>
    <t xml:space="preserve"> - на создание центров образования цифрового и гуманитарного профилей</t>
  </si>
  <si>
    <t>Прочие межбюджетные трансферты, передаваемые бюджетам городских округов</t>
  </si>
  <si>
    <t>000 2 02 49999 04 0000 150</t>
  </si>
  <si>
    <t>Межбюджетные трансферты, передаваемые бюджетам городских округов на поддержку отрасли культуры</t>
  </si>
  <si>
    <t>000 2 02 45519 04 0000 150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</si>
  <si>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</si>
  <si>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000 2 02 45160 04 0000 150</t>
  </si>
  <si>
    <t>ИНЫЕ МЕЖБЮДЖЕТНЫЕ ТРАНСФЕРТЫ</t>
  </si>
  <si>
    <t>000 2 02 40000 00 0000 150</t>
  </si>
  <si>
    <t>Прочие субвенции бюджетам городских округов</t>
  </si>
  <si>
    <t>000 2 02 39999 04 0000 150</t>
  </si>
  <si>
    <t>Субвенции бюджетам городских округов на проведение Всероссийской переписи населения 2020 года</t>
  </si>
  <si>
    <t>000 2 02 35469 04 0000 150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</si>
  <si>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</si>
  <si>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</si>
  <si>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</si>
  <si>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000 2 02 35176 04 0000 150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</si>
  <si>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</si>
  <si>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000 2 02 35135 04 0000 150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</si>
  <si>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</si>
  <si>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</si>
  <si>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</si>
  <si>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</si>
  <si>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Субвенции бюджетам городских округов на обеспечение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</si>
  <si>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000 2 02 30029 04 0005 150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</si>
  <si>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</si>
  <si>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000 2 02 30029 04 0004 150</t>
  </si>
  <si>
    <t>000 2 02 30029 04 0000 150</t>
  </si>
  <si>
    <t xml:space="preserve"> -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</si>
  <si>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 xml:space="preserve"> -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</si>
  <si>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 xml:space="preserve"> - на создание административных комиссий, уполномоченных рассматривать дела об административных правонарушениях в сфере благоустройства</t>
  </si>
  <si>
    <t xml:space="preserve"> - на осуществление государственных полномочий Московской области в области земельных отношений</t>
  </si>
  <si>
    <t xml:space="preserve"> -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</si>
  <si>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 xml:space="preserve"> -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</si>
  <si>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 -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</si>
  <si>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 xml:space="preserve"> -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</si>
  <si>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 xml:space="preserve"> - на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</si>
  <si>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>Субвенции бюджетам городских округов на выполнение передаваемых полномочий субъектов Российской Федерации</t>
  </si>
  <si>
    <t>000 2 02 30024 04 0000 150</t>
  </si>
  <si>
    <t xml:space="preserve"> - на обеспечение предоставления гражданам субсидий на оплату жилого помещения и коммунальных услуг</t>
  </si>
  <si>
    <t xml:space="preserve"> -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</si>
  <si>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</si>
  <si>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000 2 02 30022 04 0000 150</t>
  </si>
  <si>
    <t>СУБВЕНЦИИ БЮДЖЕТАМ БЮДЖЕТНОЙ СИСТЕМЫ РОССИЙСКОЙ ФЕДЕРАЦИИ</t>
  </si>
  <si>
    <t>000 2 02 30000 00 0000 150</t>
  </si>
  <si>
    <t xml:space="preserve"> - на 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</si>
  <si>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 xml:space="preserve"> - на проведение капитального ремонта (ремонта) зданий (помещений), находящихся в собственности муниципальных образований Московской области, в которых располагаются городские (районные) суды</t>
  </si>
  <si>
    <t xml:space="preserve"> - на реализацию проектов граждан, сформированных в рамках практик инициативного бюджетирования</t>
  </si>
  <si>
    <t xml:space="preserve"> - на ремонт подъездов в многоквартирных домах</t>
  </si>
  <si>
    <t xml:space="preserve"> - на соблюдение требований законодательства в области обеспечения санитарно-эпидемиологического благополучия населения, в частности по обеззараживанию (дезинфекции) мест общего пользования многоквартирных жилых домов</t>
  </si>
  <si>
    <t xml:space="preserve"> -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работниками МФЦ граждан в рамках Единой системы приема и обработки сообщений по вопросам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</t>
  </si>
  <si>
    <t xml:space="preserve"> - на 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</si>
  <si>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 xml:space="preserve"> - устройство контейнерных площадок</t>
  </si>
  <si>
    <t xml:space="preserve"> - на обеспечение комплексного развития сельских территорий (Устройство контейнерных площадок)</t>
  </si>
  <si>
    <t>??? Возможен др КБК</t>
  </si>
  <si>
    <t xml:space="preserve"> - на реализацию мероприятий по улучшению жилищных условий многодетных семей</t>
  </si>
  <si>
    <t xml:space="preserve"> - на 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государственных и муниципальных услуг</t>
  </si>
  <si>
    <t xml:space="preserve"> - на мероприятия по проведению капитального ремонта в муниципальных общеобразовательных организациях в Московской области</t>
  </si>
  <si>
    <t xml:space="preserve"> -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</si>
  <si>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 xml:space="preserve"> - на рекультивацию полигонов твёрдых коммунальных отходов </t>
  </si>
  <si>
    <t xml:space="preserve"> -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</si>
  <si>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 xml:space="preserve"> -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</si>
  <si>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 xml:space="preserve"> -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</si>
  <si>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 - на предоставление доступа к электронным сервисам цифровой инфраструктуры в сфере жилищно-коммунального хозяйства</t>
  </si>
  <si>
    <t xml:space="preserve"> - на проектирование сетей газификации в сельской местности</t>
  </si>
  <si>
    <t xml:space="preserve"> - на строительство (реконструкцию) объектов культуры</t>
  </si>
  <si>
    <t xml:space="preserve"> -  на подготовку основания, приобретение и установку плоскостных спортивных сооружений в муниципальных образованиях Московской области</t>
  </si>
  <si>
    <t xml:space="preserve"> - на 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</t>
  </si>
  <si>
    <t xml:space="preserve"> - на мероприятия по организации отдыха детей в каникулярное время </t>
  </si>
  <si>
    <t xml:space="preserve"> - на строительство (реконструкцию) муниципальных стадионов</t>
  </si>
  <si>
    <t xml:space="preserve"> - на 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</si>
  <si>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 xml:space="preserve"> -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</si>
  <si>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 xml:space="preserve"> -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</si>
  <si>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 xml:space="preserve"> - на капитальные вложения в объекты социальной и инженерной инфраструктуры на территории военных городков (Коммунальное хозяйство)</t>
  </si>
  <si>
    <t xml:space="preserve"> -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(Дошкольное образование)</t>
  </si>
  <si>
    <t xml:space="preserve"> -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(Общее образование) </t>
  </si>
  <si>
    <t xml:space="preserve"> -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</si>
  <si>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 xml:space="preserve"> - на оснащение планшетными компьютерами общеобразовательных организаций в Московской области</t>
  </si>
  <si>
    <t xml:space="preserve"> - на 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</si>
  <si>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Прочие субсидии бюджетам городских округов</t>
  </si>
  <si>
    <t>000 2 02 29999 04 0000 150</t>
  </si>
  <si>
    <t xml:space="preserve"> - на проектирование и строительство дошкольных образовательных организаций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</si>
  <si>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</si>
  <si>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000 2 02 27112 04 0021 150</t>
  </si>
  <si>
    <t>000 2 02 27112 04 0020 150</t>
  </si>
  <si>
    <t xml:space="preserve"> - на капитальные вложения в объекты общего образования </t>
  </si>
  <si>
    <t>000 2 02 27112 04 0011 150</t>
  </si>
  <si>
    <t xml:space="preserve"> - на капитальные вложения в общеобразовательные организации в целях обеспечения односменного режима обучения</t>
  </si>
  <si>
    <t>000 2 02 27112 04 0003 150</t>
  </si>
  <si>
    <t>000 2 02 27112 04 0002 150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</si>
  <si>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</si>
  <si>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>000 2 02 27112 04 0001 150</t>
  </si>
  <si>
    <t>000 2 02 27112 04 0000 150</t>
  </si>
  <si>
    <t xml:space="preserve"> - на мероприятия по улучшению жилищных условий граждан, проживающих на сельских территориях</t>
  </si>
  <si>
    <t xml:space="preserve"> - на комплексное обустройство населенных пунктов, расположенных в сельской местности, объектами социальной, инженерной инфраструктуры</t>
  </si>
  <si>
    <t xml:space="preserve"> - на благоустройство общественных территорий</t>
  </si>
  <si>
    <t>Субсидии бюджетам городских округов на обеспечение комплексного развития сельских территорий</t>
  </si>
  <si>
    <t>000 2 02 25576 04 0000 150</t>
  </si>
  <si>
    <t>Субсидии бюджетам городских округов на обеспечение устойчивого развития сельских территорий</t>
  </si>
  <si>
    <t>000 2 02 25567 04 0000 150</t>
  </si>
  <si>
    <t xml:space="preserve"> - на обустройство и установку детских игровых площадок на территории муниципальных образований Московской области</t>
  </si>
  <si>
    <t>Субсидии бюджетам городских округов на реализацию программ формирования современной городской среды</t>
  </si>
  <si>
    <t>000 2 02 25555 04 0000 150</t>
  </si>
  <si>
    <t xml:space="preserve">Субсидии бюджетам городских округов на поддержку отрасли культуры   </t>
  </si>
  <si>
    <t xml:space="preserve">000 2 02 25519 04 0000 150 </t>
  </si>
  <si>
    <t>Субсидии бюджетам городских округов на реализацию мероприятий по обеспечению жильем молодых семей</t>
  </si>
  <si>
    <t>000 2 02 25497 04 0000 150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</si>
  <si>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</si>
  <si>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</si>
  <si>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</si>
  <si>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000 2 02 25299 04 0000 150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</si>
  <si>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</si>
  <si>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000 2 02 25242 04 0000 150</t>
  </si>
  <si>
    <t xml:space="preserve"> -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</si>
  <si>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 -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</si>
  <si>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</si>
  <si>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000 2 02 25210 04 0000 150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</si>
  <si>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</si>
  <si>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000 2 02 25169 04 0000 150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</si>
  <si>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</si>
  <si>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000 2 02 25097 04 0000 150</t>
  </si>
  <si>
    <t xml:space="preserve"> - на капитальный ремонт гидротехнических сооружений, находящихся в муниципальной собственности, в том числе разработку проектной документации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</si>
  <si>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</si>
  <si>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000 2 02 25065 04 0000 150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</si>
  <si>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образования МО)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</si>
  <si>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физической культуры и спорта МО)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</si>
  <si>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культуры МО)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</si>
  <si>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</si>
  <si>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000 2 02 25027 04 0000 150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</si>
  <si>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</si>
  <si>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</si>
  <si>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</si>
  <si>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000 2 02 20299 04 0000 150</t>
  </si>
  <si>
    <t xml:space="preserve"> - на ремонт дворовых территорий в части софинансирования работ по ямочному ремонту асфальтового покрытия дворовых территорий, в том числе пешеходных дорожек, тротуаров, парковок, проездов, в т.ч. проездов на дворовые территории, в том числе внутриквартальных проездов, нуждающихся в ямочном ремонте асфальтового покрытия дворовых территорий</t>
  </si>
  <si>
    <t xml:space="preserve"> - на ремонт дворовых территорий</t>
  </si>
  <si>
    <t xml:space="preserve"> - на софинансирование работ по капитальному ремонту и ремонту автомобильных дорог общего пользования местного значения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</si>
  <si>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</si>
  <si>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</si>
  <si>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СУБСИДИИ БЮДЖЕТАМ БЮДЖЕТНОЙ СИСТЕМЫ РОССИЙСКОЙ ФЕДЕРАЦИИ (МЕЖБЮДЖЕТНЫЕ СУБСИДИИ)</t>
  </si>
  <si>
    <t>000 2 02 20000 00 0000 150</t>
  </si>
  <si>
    <t xml:space="preserve"> - Иные дотации, предоставление грантов муниципальным образованиям - победителям конкурсного отбора лучших концепций по развитию территорий муниципальных образований Московской области</t>
  </si>
  <si>
    <t xml:space="preserve">Прочие дотации бюджетам городских округов </t>
  </si>
  <si>
    <t>000 2 02 19999 04 0000 150</t>
  </si>
  <si>
    <t>Дотации бюджетам городских округов на выравнивание бюджетной обеспеченности</t>
  </si>
  <si>
    <t>000 2 02 15001 04 0000 150</t>
  </si>
  <si>
    <t>ДОТАЦИИ БЮДЖЕТАМ БЮДЖЕТНОЙ СИСТЕМЫ РОССИЙСКОЙ ФЕДЕРАЦИИ</t>
  </si>
  <si>
    <t>000 2 02 10000 00 0000 150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</si>
  <si>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</si>
  <si>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</si>
  <si>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</si>
  <si>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</si>
  <si>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Инициативные платежи, зачисляемые в бюджеты городских округов</t>
  </si>
  <si>
    <t>000 1 17 15020 04 0000 150</t>
  </si>
  <si>
    <t xml:space="preserve"> Поступления за выдачу разрешения на вырубку зеленых насаждений – порубочного билета на территории городского округа Ступино Московской области</t>
  </si>
  <si>
    <t>000 1 17 05040 04 0010 180</t>
  </si>
  <si>
    <t>Поступления по плате за установку и эксплуатацию рекламной конструкции на земельном участке, здании или ином недвижимом имуществе, находящемся в собственности ГО Ступино МО</t>
  </si>
  <si>
    <t>000 1 17 05040 04 0009 180</t>
  </si>
  <si>
    <t>Поступления по плате за размещение нестационарных торговых объектов</t>
  </si>
  <si>
    <t>000 1 17 05040 04 0008 180</t>
  </si>
  <si>
    <t>Прочие неналоговые доходы бюджетов городских округов</t>
  </si>
  <si>
    <t>000 1 17 05040 04 0000 180</t>
  </si>
  <si>
    <t xml:space="preserve">Прочие неналоговые доходы бюджетов городских округов </t>
  </si>
  <si>
    <t>Невыясненные поступления, зачисляемые в бюджеты городских округов</t>
  </si>
  <si>
    <t>000 1 17 01040 04 0000 180</t>
  </si>
  <si>
    <t xml:space="preserve">ПРОЧИЕ НЕНАЛОГОВЫЕ ДОХОДЫ </t>
  </si>
  <si>
    <t>000 1 17 00000 00 0000 000</t>
  </si>
  <si>
    <t>ШТРАФЫ, САНКЦИИ, ВОЗМЕЩЕНИЕ УЩЕРБА</t>
  </si>
  <si>
    <t>000 1 16 00000 00 0000 000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</si>
  <si>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</si>
  <si>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</si>
  <si>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</si>
  <si>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</si>
  <si>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</si>
  <si>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</si>
  <si>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оперативном управлении учреждений, находящихся в ведении органов управления и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</si>
  <si>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</si>
  <si>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продажи квартир, находящихся в собственности городских округов</t>
  </si>
  <si>
    <t>000 1 14 01040 04 0000 410</t>
  </si>
  <si>
    <t>ДОХОДЫ ОТ ПРОДАЖИ МАТЕРИАЛЬНЫХ И НЕМАТЕРИАЛЬНЫХ АКТИВОВ</t>
  </si>
  <si>
    <t>000 1 14 00000 00 0000 000</t>
  </si>
  <si>
    <t>родительская плата в ДДО "Управление образования"</t>
  </si>
  <si>
    <t>000 1 13 02994 04 0007 130</t>
  </si>
  <si>
    <t>Прочие доходы от компенсации затрат бюджетов городских округов (родительская плата в ДДО)</t>
  </si>
  <si>
    <t>оздоровительная кампания "Комитет по физической культуре и массовому спорту", "Комитет по работе с молодежью и молодежной политике"</t>
  </si>
  <si>
    <t>000 1 13 02994 04 0006 130</t>
  </si>
  <si>
    <t>оздоровительная кампания "Управление образования"</t>
  </si>
  <si>
    <t>Прочие доходы от компенсации затрат бюджетов городских округов (оздоровительная кампания детей)</t>
  </si>
  <si>
    <t xml:space="preserve">Возврат остатков (мун. задания "4") </t>
  </si>
  <si>
    <t>000 1 13 02994 04 0013 130</t>
  </si>
  <si>
    <t xml:space="preserve">Возврат остатков (администрация) </t>
  </si>
  <si>
    <t>000 1 13 02994 04 0012 130</t>
  </si>
  <si>
    <t>Прочие доходы от компенсации затрат бюджетов городских округов</t>
  </si>
  <si>
    <t>000 1 13 02994 04 0000 130</t>
  </si>
  <si>
    <t>Доходы поступающие в порядке возмещения расходов, понесенных в связи с эксплуатацией имущества городских округов</t>
  </si>
  <si>
    <t>000 1 13 02064 04 0000 130</t>
  </si>
  <si>
    <t>доходы от платных услуг, оказываемых казенными учреждениями (Комитет по архитектуре и градостроительству МО)</t>
  </si>
  <si>
    <t>000 1 13 01994 04 0000 130</t>
  </si>
  <si>
    <t xml:space="preserve">доходы от платных услуг, оказываемых казенными учреждениями (соц сфера) </t>
  </si>
  <si>
    <t xml:space="preserve">доходы от платных услуг, оказываемых казенными учреждениями </t>
  </si>
  <si>
    <t>Прочие доходы от оказания платных услуг (работ) получателями средств бюджетов городских округов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</si>
  <si>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</si>
  <si>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000 1 13 01530 04 0000 130</t>
  </si>
  <si>
    <t>ДОХОДЫ ОТ ОКАЗАНИЯ ПЛАТНЫХ УСЛУГ (РАБОТ) И КОМПЕНСАЦИИ ЗАТРАТ ГОСУДАРСТВА</t>
  </si>
  <si>
    <t>000 1 13 00000 00 0000 000</t>
  </si>
  <si>
    <t>Плата за размещение твердых коммунальных отходов</t>
  </si>
  <si>
    <t>000 1 12 01042 01 0000 120</t>
  </si>
  <si>
    <t>Плата за размещение отходов производства</t>
  </si>
  <si>
    <t>000 1 12 01041 01 0000 120</t>
  </si>
  <si>
    <t>Плата за сбросы загрязняющих веществ в водные объекты</t>
  </si>
  <si>
    <t>000 1 12 01030 01 0000 120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</si>
  <si>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</si>
  <si>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</si>
  <si>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негативное воздействие на окружающую среду</t>
  </si>
  <si>
    <t>000 1 12 01000 01 0000 120</t>
  </si>
  <si>
    <t>ПЛАТЕЖИ ПРИ ПОЛЬЗОВАНИИ ПРИРОДНЫМИ РЕСУРСАМИ</t>
  </si>
  <si>
    <t>000 1 12 00000 00 0000 000</t>
  </si>
  <si>
    <t xml:space="preserve">Поступления по плате, поступившей в рамках договора за предоставление права на установку и эксплуатацию рекламных конструкций </t>
  </si>
  <si>
    <t>000 1 11 09080 04 0009 120</t>
  </si>
  <si>
    <t>Поступления по плате, поступившей в рамках договора за предоставление права на размещение и эксплуатацию нестационарного торгового объекта</t>
  </si>
  <si>
    <t>000 1 11 09080 04 0008 120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</si>
  <si>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</si>
  <si>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000 1 11 09080 04 0000 120</t>
  </si>
  <si>
    <t>Поступления по плате за размещение объектов на землях или земельных участках, находящихся в муниципальной собственности или собственность на которые не разграничена)</t>
  </si>
  <si>
    <t>000 1 11 09044 04 0014 120</t>
  </si>
  <si>
    <t xml:space="preserve">Поступления по плате за наем жилых помещений, находящихся в собственности муниципальных образований 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</si>
  <si>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</si>
  <si>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</si>
  <si>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</si>
  <si>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</si>
  <si>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</si>
  <si>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000 1 11 05312 04 0000 120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</si>
  <si>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</si>
  <si>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</si>
  <si>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</si>
  <si>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</si>
  <si>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</si>
  <si>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</si>
  <si>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</si>
  <si>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</si>
  <si>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</si>
  <si>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</si>
  <si>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Проценты, полученные от предоставления бюджетных кредитов внутри страны</t>
  </si>
  <si>
    <t>000 1 11 03000 00 0000 120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</si>
  <si>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</si>
  <si>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</si>
  <si>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</si>
  <si>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</si>
  <si>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</si>
  <si>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</si>
  <si>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</si>
  <si>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</si>
  <si>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</si>
  <si>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</si>
  <si>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</t>
  </si>
  <si>
    <t>000 1 08 00000 00 0000 000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</si>
  <si>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</si>
  <si>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</si>
  <si>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</si>
  <si>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</si>
  <si>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</t>
  </si>
  <si>
    <t>000 1 06 06000 00 0000 110</t>
  </si>
  <si>
    <t>Налог на имущество физических лиц</t>
  </si>
  <si>
    <t>000 1 06 01000 00 0000 110</t>
  </si>
  <si>
    <t>НАЛОГИ НА ИМУЩЕСТВО</t>
  </si>
  <si>
    <t>000 1 06 00000 00 0000 000</t>
  </si>
  <si>
    <t>Налог, взимаемый в связи с применением патентной системы налогообложения</t>
  </si>
  <si>
    <t>000 1 05 04000 02 0000 110</t>
  </si>
  <si>
    <t>Единый сельскохозяйственный налог</t>
  </si>
  <si>
    <t>000 1 05 03000 01 0000 110</t>
  </si>
  <si>
    <t>Единый налог на вмененный доход для отдельных видов деятельности</t>
  </si>
  <si>
    <t>000 1 05 02000 02 0000 110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</si>
  <si>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</si>
  <si>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</si>
  <si>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</si>
  <si>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</si>
  <si>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</si>
  <si>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</si>
  <si>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</si>
  <si>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</si>
  <si>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</si>
  <si>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</si>
  <si>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Налог, взимаемый в связи с применением упрощенной системы налогообложения</t>
  </si>
  <si>
    <t>000 1 05 01000 00 0000 110</t>
  </si>
  <si>
    <t>НАЛОГИ НА СОВОКУПНЫЙ ДОХОД</t>
  </si>
  <si>
    <t>000 1 05 00000 00 0000 000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</si>
  <si>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</si>
  <si>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</si>
  <si>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</si>
  <si>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</si>
  <si>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</si>
  <si>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</si>
  <si>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</si>
  <si>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</si>
  <si>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</si>
  <si>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</si>
  <si>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ТОВАРЫ (РАБОТЫ, УСЛУГИ), РЕАЛИЗУЕМЫЕ НА ТЕРРИТОРИИ РОССИЙСКОЙ ФЕДЕРАЦИИ</t>
  </si>
  <si>
    <t>000 1 03 00000 00 0000 000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</si>
  <si>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</si>
  <si>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</si>
  <si>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</si>
  <si>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</si>
  <si>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</si>
  <si>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</si>
  <si>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</si>
  <si>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</si>
  <si>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</t>
  </si>
  <si>
    <t>000 1 01 02000 01 0000 110</t>
  </si>
  <si>
    <t>НАЛОГИ НА ПРИБЫЛЬ, ДОХОДЫ</t>
  </si>
  <si>
    <t>000 1 01 00000 00 0000 000</t>
  </si>
  <si>
    <t>НАЛОГОВЫЕ И НЕНАЛОГОВЫЕ ДОХОДЫ</t>
  </si>
  <si>
    <t>000 1 00 00000 00 0000 000</t>
  </si>
  <si>
    <t>2023 год</t>
  </si>
  <si>
    <t>2022 год</t>
  </si>
  <si>
    <t xml:space="preserve">Наименование доходов </t>
  </si>
  <si>
    <t>Код бюджетной классификации Российской Федерации</t>
  </si>
  <si>
    <t>Поступления доходов в бюджет городского округа Ступино Московской области на 2021 год и на плановый период 2022-2023 годов</t>
  </si>
  <si>
    <t xml:space="preserve"> 2021 год
(тыс. рублей) </t>
  </si>
  <si>
    <r>
      <t xml:space="preserve"> -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</t>
    </r>
    <r>
      <rPr>
        <b/>
        <i/>
        <sz val="12"/>
        <rFont val="Arial"/>
        <family val="2"/>
      </rPr>
      <t xml:space="preserve">в муниципальных общеобразовательных организациях </t>
    </r>
    <r>
      <rPr>
        <i/>
        <sz val="12"/>
        <rFont val="Arial"/>
        <family val="2"/>
      </rPr>
      <t>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</si>
  <si>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r>
      <t xml:space="preserve"> - на финансовое обеспечение государственных гарантий реализации прав граждан на получение общедоступного и бесплатного дошкольного образования </t>
    </r>
    <r>
      <rPr>
        <b/>
        <i/>
        <sz val="12"/>
        <rFont val="Arial"/>
        <family val="2"/>
      </rPr>
      <t xml:space="preserve">в муниципальных дошкольных образовательных организациях </t>
    </r>
    <r>
      <rPr>
        <i/>
        <sz val="12"/>
        <rFont val="Arial"/>
        <family val="2"/>
      </rPr>
      <t>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</si>
  <si>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r>
      <t xml:space="preserve"> - на финансовое обеспечение получения гражданами дошкольного, начального общего, основного общего, среднего общего образования </t>
    </r>
    <r>
      <rPr>
        <b/>
        <i/>
        <sz val="12"/>
        <rFont val="Arial"/>
        <family val="2"/>
      </rPr>
      <t>в частных общеобразовательных организациях</t>
    </r>
    <r>
      <rPr>
        <i/>
        <sz val="12"/>
        <rFont val="Arial"/>
        <family val="2"/>
      </rPr>
      <t xml:space="preserve">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</si>
  <si>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t>Плановый период
(тыс. рублей)</t>
  </si>
  <si>
    <t xml:space="preserve"> - на создание центров образования естественно-научной и технологической направленностей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</si>
  <si>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</si>
  <si>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000 1 01 02080 01 0000 110</t>
  </si>
  <si>
    <t xml:space="preserve"> - в части поступлений инициативных платежей для реализации каждого инициативного проекта</t>
  </si>
  <si>
    <t xml:space="preserve"> -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</si>
  <si>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 -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</si>
  <si>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r>
      <t xml:space="preserve"> -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</t>
    </r>
    <r>
      <rPr>
        <i/>
        <sz val="12"/>
        <rFont val="Arial"/>
        <family val="2"/>
      </rPr>
      <t>общеобразовательных организациях в Московской области</t>
    </r>
  </si>
  <si>
    <t xml:space="preserve"> - 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</si>
  <si>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 xml:space="preserve"> - на осуществление переданных полномочий Московской области по оформлению сибиреязвенных скотомогильников в собственность Московской области, обустройству и содержанию сибиреязвенных скотомогильников, находящихся в собственности Московской области</t>
  </si>
  <si>
    <t xml:space="preserve"> -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</si>
  <si>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 - на осуществление переданных полномочий Московской области по транспортировке в морг, включая погрузоразгрузочные работы, с мет обнаружения или происшествия умерших для производства судебно - медицинской экспертизы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</si>
  <si>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</si>
  <si>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000 2 02 25208 04 0000 150</t>
  </si>
  <si>
    <t xml:space="preserve"> - на реализацию программ формирования современной городской среды в части достижения основного результата по благоустройству общественных территорий (создание новых и (или) благоустройство существующих парков культуры и отдыха)</t>
  </si>
  <si>
    <t>Приложение 1
к решению Совета депутатов 
городского округа Ступино Московской области
"О бюджете городского округа Ступино Московской области
на 2021 год и на плановый период 2022-2023 годов"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</si>
</sst>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9"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3"/>
      <name val="Times New Roman Cyr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Times New Roman Cyr"/>
      <family val="0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5" fillId="0" borderId="0" xfId="63" applyFont="1" applyFill="1" applyAlignment="1">
      <alignment vertical="center" wrapText="1"/>
      <protection/>
    </xf>
    <xf numFmtId="0" fontId="5" fillId="0" borderId="0" xfId="63" applyFont="1" applyFill="1" applyAlignment="1">
      <alignment horizontal="center" vertical="center"/>
      <protection/>
    </xf>
    <xf numFmtId="0" fontId="5" fillId="0" borderId="0" xfId="63" applyFont="1" applyFill="1" applyAlignment="1">
      <alignment vertical="center"/>
      <protection/>
    </xf>
    <xf numFmtId="0" fontId="4" fillId="0" borderId="0" xfId="63" applyFont="1" applyFill="1" applyAlignment="1">
      <alignment horizontal="center" vertical="center" wrapText="1"/>
      <protection/>
    </xf>
    <xf numFmtId="1" fontId="4" fillId="0" borderId="10" xfId="63" applyNumberFormat="1" applyFont="1" applyFill="1" applyBorder="1" applyAlignment="1" applyProtection="1">
      <alignment horizontal="center" vertical="center" wrapText="1"/>
      <protection/>
    </xf>
    <xf numFmtId="0" fontId="4" fillId="0" borderId="10" xfId="63" applyNumberFormat="1" applyFont="1" applyFill="1" applyBorder="1" applyAlignment="1" applyProtection="1">
      <alignment horizontal="left" vertical="center" wrapText="1"/>
      <protection/>
    </xf>
    <xf numFmtId="172" fontId="4" fillId="0" borderId="10" xfId="72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4" fillId="0" borderId="10" xfId="63" applyNumberFormat="1" applyFont="1" applyFill="1" applyBorder="1" applyAlignment="1" applyProtection="1">
      <alignment horizontal="left" vertical="center" wrapText="1" indent="1"/>
      <protection/>
    </xf>
    <xf numFmtId="1" fontId="5" fillId="0" borderId="10" xfId="63" applyNumberFormat="1" applyFont="1" applyFill="1" applyBorder="1" applyAlignment="1" applyProtection="1">
      <alignment horizontal="center" vertical="center" wrapText="1"/>
      <protection/>
    </xf>
    <xf numFmtId="0" fontId="5" fillId="0" borderId="10" xfId="63" applyNumberFormat="1" applyFont="1" applyFill="1" applyBorder="1" applyAlignment="1" applyProtection="1">
      <alignment horizontal="left" vertical="center" wrapText="1" indent="1"/>
      <protection/>
    </xf>
    <xf numFmtId="172" fontId="5" fillId="0" borderId="10" xfId="72" applyNumberFormat="1" applyFont="1" applyFill="1" applyBorder="1" applyAlignment="1" applyProtection="1">
      <alignment horizontal="center" vertical="center"/>
      <protection/>
    </xf>
    <xf numFmtId="1" fontId="6" fillId="0" borderId="10" xfId="63" applyNumberFormat="1" applyFont="1" applyFill="1" applyBorder="1" applyAlignment="1" applyProtection="1">
      <alignment horizontal="center" vertical="center" wrapText="1"/>
      <protection/>
    </xf>
    <xf numFmtId="0" fontId="6" fillId="0" borderId="10" xfId="63" applyNumberFormat="1" applyFont="1" applyFill="1" applyBorder="1" applyAlignment="1" applyProtection="1">
      <alignment horizontal="left" vertical="center" wrapText="1" indent="2"/>
      <protection/>
    </xf>
    <xf numFmtId="172" fontId="6" fillId="0" borderId="10" xfId="72" applyNumberFormat="1" applyFont="1" applyFill="1" applyBorder="1" applyAlignment="1" applyProtection="1">
      <alignment horizontal="center" vertical="center"/>
      <protection/>
    </xf>
    <xf numFmtId="0" fontId="6" fillId="0" borderId="0" xfId="63" applyFont="1" applyFill="1" applyAlignment="1">
      <alignment vertical="center"/>
      <protection/>
    </xf>
    <xf numFmtId="1" fontId="4" fillId="0" borderId="10" xfId="52" applyNumberFormat="1" applyFont="1" applyFill="1" applyBorder="1" applyAlignment="1" applyProtection="1">
      <alignment horizontal="center" vertical="center" wrapText="1"/>
      <protection/>
    </xf>
    <xf numFmtId="0" fontId="4" fillId="0" borderId="10" xfId="52" applyNumberFormat="1" applyFont="1" applyFill="1" applyBorder="1" applyAlignment="1" applyProtection="1">
      <alignment horizontal="left" vertical="center" wrapText="1" indent="1"/>
      <protection/>
    </xf>
    <xf numFmtId="0" fontId="5" fillId="0" borderId="10" xfId="52" applyNumberFormat="1" applyFont="1" applyFill="1" applyBorder="1" applyAlignment="1" applyProtection="1">
      <alignment horizontal="left" vertical="center" wrapText="1" indent="1"/>
      <protection/>
    </xf>
    <xf numFmtId="0" fontId="5" fillId="0" borderId="10" xfId="63" applyNumberFormat="1" applyFont="1" applyFill="1" applyBorder="1" applyAlignment="1" applyProtection="1">
      <alignment horizontal="left" vertical="center" wrapText="1" indent="2"/>
      <protection/>
    </xf>
    <xf numFmtId="1" fontId="5" fillId="0" borderId="10" xfId="52" applyNumberFormat="1" applyFont="1" applyFill="1" applyBorder="1" applyAlignment="1" applyProtection="1">
      <alignment horizontal="center" vertical="center" wrapText="1"/>
      <protection/>
    </xf>
    <xf numFmtId="0" fontId="6" fillId="0" borderId="10" xfId="63" applyNumberFormat="1" applyFont="1" applyFill="1" applyBorder="1" applyAlignment="1" applyProtection="1">
      <alignment horizontal="left" vertical="center" wrapText="1" indent="3"/>
      <protection/>
    </xf>
    <xf numFmtId="1" fontId="4" fillId="0" borderId="11" xfId="63" applyNumberFormat="1" applyFont="1" applyFill="1" applyBorder="1" applyAlignment="1" applyProtection="1">
      <alignment horizontal="center" vertical="center" wrapText="1"/>
      <protection/>
    </xf>
    <xf numFmtId="0" fontId="5" fillId="0" borderId="12" xfId="63" applyFont="1" applyFill="1" applyBorder="1" applyAlignment="1">
      <alignment horizontal="left" vertical="center" wrapText="1" indent="1"/>
      <protection/>
    </xf>
    <xf numFmtId="172" fontId="5" fillId="0" borderId="10" xfId="72" applyNumberFormat="1" applyFont="1" applyFill="1" applyBorder="1" applyAlignment="1">
      <alignment horizontal="center" vertical="center"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left" vertical="center" wrapText="1" indent="1"/>
      <protection/>
    </xf>
    <xf numFmtId="172" fontId="5" fillId="0" borderId="10" xfId="63" applyNumberFormat="1" applyFont="1" applyFill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left" vertical="center" wrapText="1" indent="1"/>
      <protection/>
    </xf>
    <xf numFmtId="172" fontId="6" fillId="0" borderId="10" xfId="63" applyNumberFormat="1" applyFont="1" applyFill="1" applyBorder="1" applyAlignment="1">
      <alignment horizontal="center" vertical="center" wrapText="1"/>
      <protection/>
    </xf>
    <xf numFmtId="49" fontId="6" fillId="0" borderId="10" xfId="52" applyNumberFormat="1" applyFont="1" applyFill="1" applyBorder="1" applyAlignment="1">
      <alignment horizontal="center" vertical="center" wrapText="1"/>
      <protection/>
    </xf>
    <xf numFmtId="49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left" vertical="center" wrapText="1" indent="1"/>
      <protection/>
    </xf>
    <xf numFmtId="172" fontId="6" fillId="0" borderId="10" xfId="72" applyNumberFormat="1" applyFont="1" applyFill="1" applyBorder="1" applyAlignment="1">
      <alignment horizontal="center" vertical="center"/>
    </xf>
    <xf numFmtId="0" fontId="6" fillId="0" borderId="12" xfId="63" applyFont="1" applyFill="1" applyBorder="1" applyAlignment="1">
      <alignment horizontal="left" vertical="center" wrapText="1" indent="1"/>
      <protection/>
    </xf>
    <xf numFmtId="172" fontId="6" fillId="0" borderId="0" xfId="63" applyNumberFormat="1" applyFont="1" applyFill="1" applyAlignment="1">
      <alignment vertical="center"/>
      <protection/>
    </xf>
    <xf numFmtId="0" fontId="6" fillId="0" borderId="0" xfId="63" applyFont="1" applyFill="1" applyAlignment="1" applyProtection="1">
      <alignment vertical="center"/>
      <protection locked="0"/>
    </xf>
    <xf numFmtId="1" fontId="4" fillId="0" borderId="10" xfId="63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63" applyNumberFormat="1" applyFont="1" applyFill="1" applyBorder="1" applyAlignment="1" applyProtection="1">
      <alignment horizontal="left" vertical="center" wrapText="1" indent="1"/>
      <protection locked="0"/>
    </xf>
    <xf numFmtId="172" fontId="5" fillId="0" borderId="0" xfId="63" applyNumberFormat="1" applyFont="1" applyFill="1" applyAlignment="1">
      <alignment vertical="center" wrapText="1"/>
      <protection/>
    </xf>
    <xf numFmtId="172" fontId="5" fillId="0" borderId="0" xfId="63" applyNumberFormat="1" applyFont="1" applyFill="1" applyAlignment="1">
      <alignment vertical="center"/>
      <protection/>
    </xf>
    <xf numFmtId="0" fontId="4" fillId="0" borderId="11" xfId="63" applyNumberFormat="1" applyFont="1" applyFill="1" applyBorder="1" applyAlignment="1" applyProtection="1">
      <alignment horizontal="left" vertical="center" wrapText="1"/>
      <protection/>
    </xf>
    <xf numFmtId="172" fontId="4" fillId="0" borderId="11" xfId="72" applyNumberFormat="1" applyFont="1" applyFill="1" applyBorder="1" applyAlignment="1" applyProtection="1">
      <alignment horizontal="center" vertical="center"/>
      <protection/>
    </xf>
    <xf numFmtId="4" fontId="8" fillId="0" borderId="0" xfId="52" applyNumberFormat="1" applyFont="1" applyBorder="1" applyAlignment="1">
      <alignment horizontal="center" vertical="center"/>
      <protection/>
    </xf>
    <xf numFmtId="0" fontId="9" fillId="0" borderId="0" xfId="63" applyFont="1" applyFill="1" applyAlignment="1">
      <alignment horizontal="center" vertical="center"/>
      <protection/>
    </xf>
    <xf numFmtId="0" fontId="10" fillId="0" borderId="0" xfId="63" applyFont="1" applyFill="1" applyAlignment="1">
      <alignment horizontal="center" vertical="center" wrapText="1"/>
      <protection/>
    </xf>
    <xf numFmtId="0" fontId="10" fillId="0" borderId="0" xfId="63" applyFont="1" applyFill="1" applyAlignment="1">
      <alignment vertical="center"/>
      <protection/>
    </xf>
    <xf numFmtId="0" fontId="9" fillId="0" borderId="0" xfId="63" applyFont="1" applyFill="1" applyAlignment="1">
      <alignment vertical="center"/>
      <protection/>
    </xf>
    <xf numFmtId="0" fontId="11" fillId="0" borderId="0" xfId="63" applyFont="1" applyFill="1" applyAlignment="1">
      <alignment vertical="center"/>
      <protection/>
    </xf>
    <xf numFmtId="4" fontId="12" fillId="0" borderId="0" xfId="52" applyNumberFormat="1" applyFont="1" applyBorder="1" applyAlignment="1">
      <alignment horizontal="center" vertical="center"/>
      <protection/>
    </xf>
    <xf numFmtId="0" fontId="11" fillId="12" borderId="0" xfId="63" applyFont="1" applyFill="1" applyAlignment="1">
      <alignment vertical="center"/>
      <protection/>
    </xf>
    <xf numFmtId="0" fontId="11" fillId="0" borderId="0" xfId="63" applyFont="1" applyFill="1" applyAlignment="1" applyProtection="1">
      <alignment vertical="center"/>
      <protection locked="0"/>
    </xf>
    <xf numFmtId="172" fontId="4" fillId="0" borderId="10" xfId="0" applyNumberFormat="1" applyFont="1" applyFill="1" applyBorder="1" applyAlignment="1">
      <alignment horizontal="center" vertical="center" wrapText="1"/>
    </xf>
    <xf numFmtId="1" fontId="6" fillId="0" borderId="13" xfId="63" applyNumberFormat="1" applyFont="1" applyFill="1" applyBorder="1" applyAlignment="1" applyProtection="1">
      <alignment horizontal="center" vertical="center" wrapText="1"/>
      <protection/>
    </xf>
    <xf numFmtId="0" fontId="6" fillId="0" borderId="14" xfId="63" applyFont="1" applyFill="1" applyBorder="1" applyAlignment="1">
      <alignment horizontal="left" vertical="center" wrapText="1" indent="1"/>
      <protection/>
    </xf>
    <xf numFmtId="172" fontId="6" fillId="0" borderId="13" xfId="63" applyNumberFormat="1" applyFont="1" applyFill="1" applyBorder="1" applyAlignment="1">
      <alignment horizontal="center" vertical="center" wrapText="1"/>
      <protection/>
    </xf>
    <xf numFmtId="1" fontId="6" fillId="0" borderId="11" xfId="63" applyNumberFormat="1" applyFont="1" applyFill="1" applyBorder="1" applyAlignment="1" applyProtection="1">
      <alignment horizontal="center" vertical="center" wrapText="1"/>
      <protection/>
    </xf>
    <xf numFmtId="0" fontId="6" fillId="0" borderId="15" xfId="63" applyFont="1" applyFill="1" applyBorder="1" applyAlignment="1">
      <alignment horizontal="left" vertical="center" wrapText="1" indent="1"/>
      <protection/>
    </xf>
    <xf numFmtId="172" fontId="6" fillId="0" borderId="11" xfId="72" applyNumberFormat="1" applyFont="1" applyFill="1" applyBorder="1" applyAlignment="1" applyProtection="1">
      <alignment horizontal="center" vertical="center"/>
      <protection/>
    </xf>
    <xf numFmtId="0" fontId="5" fillId="0" borderId="10" xfId="63" applyFont="1" applyFill="1" applyBorder="1" applyAlignment="1">
      <alignment horizontal="left" vertical="center" wrapText="1" indent="1"/>
      <protection/>
    </xf>
    <xf numFmtId="0" fontId="6" fillId="0" borderId="10" xfId="63" applyFont="1" applyFill="1" applyBorder="1" applyAlignment="1">
      <alignment horizontal="left" vertical="center" wrapText="1" indent="1"/>
      <protection/>
    </xf>
    <xf numFmtId="0" fontId="48" fillId="0" borderId="10" xfId="63" applyFont="1" applyFill="1" applyBorder="1" applyAlignment="1">
      <alignment horizontal="left" vertical="center" wrapText="1" inden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13" fillId="0" borderId="0" xfId="63" applyFont="1" applyFill="1" applyAlignment="1">
      <alignment horizontal="right" vertical="center" wrapText="1"/>
      <protection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0" xfId="63" applyFont="1" applyFill="1" applyAlignment="1">
      <alignment horizontal="center" vertical="center" wrapText="1"/>
      <protection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Обычный 3 2" xfId="56"/>
    <cellStyle name="Обычный 4" xfId="57"/>
    <cellStyle name="Обычный 4 2" xfId="58"/>
    <cellStyle name="Обычный 5" xfId="59"/>
    <cellStyle name="Обычный 5 2" xfId="60"/>
    <cellStyle name="Обычный 575 2 3 6 5" xfId="61"/>
    <cellStyle name="Обычный 575 2 3 6 5 2" xfId="62"/>
    <cellStyle name="Обычный_Прил 1_Доходы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3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9"/>
  <sheetViews>
    <sheetView tabSelected="1" zoomScale="105" zoomScaleNormal="105" zoomScaleSheetLayoutView="75" zoomScalePageLayoutView="0" workbookViewId="0" topLeftCell="A1">
      <selection activeCell="C1" sqref="C1:E1"/>
    </sheetView>
  </sheetViews>
  <sheetFormatPr defaultColWidth="9.140625" defaultRowHeight="5.25" customHeight="1"/>
  <cols>
    <col min="1" max="1" width="30.421875" style="1" customWidth="1"/>
    <col min="2" max="2" width="75.8515625" style="1" customWidth="1"/>
    <col min="3" max="5" width="15.8515625" style="42" customWidth="1"/>
    <col min="6" max="6" width="11.00390625" style="3" bestFit="1" customWidth="1"/>
    <col min="7" max="7" width="12.7109375" style="49" bestFit="1" customWidth="1"/>
    <col min="8" max="8" width="11.421875" style="3" bestFit="1" customWidth="1"/>
    <col min="9" max="16384" width="9.140625" style="3" customWidth="1"/>
  </cols>
  <sheetData>
    <row r="1" spans="3:5" ht="68.25" customHeight="1">
      <c r="C1" s="68" t="s">
        <v>345</v>
      </c>
      <c r="D1" s="68"/>
      <c r="E1" s="68"/>
    </row>
    <row r="2" ht="13.5" customHeight="1"/>
    <row r="3" spans="1:11" ht="27.75" customHeight="1">
      <c r="A3" s="71" t="s">
        <v>325</v>
      </c>
      <c r="B3" s="71"/>
      <c r="C3" s="71"/>
      <c r="D3" s="71"/>
      <c r="E3" s="71"/>
      <c r="F3" s="2"/>
      <c r="G3" s="46"/>
      <c r="H3" s="2"/>
      <c r="I3" s="2"/>
      <c r="J3" s="2"/>
      <c r="K3" s="2"/>
    </row>
    <row r="4" spans="3:11" ht="13.5" customHeight="1">
      <c r="C4" s="41"/>
      <c r="D4" s="41"/>
      <c r="E4" s="41"/>
      <c r="F4" s="2"/>
      <c r="G4" s="46"/>
      <c r="H4" s="2"/>
      <c r="I4" s="2"/>
      <c r="J4" s="2"/>
      <c r="K4" s="2"/>
    </row>
    <row r="5" spans="1:7" s="2" customFormat="1" ht="35.25" customHeight="1">
      <c r="A5" s="70" t="s">
        <v>324</v>
      </c>
      <c r="B5" s="70" t="s">
        <v>323</v>
      </c>
      <c r="C5" s="69" t="s">
        <v>326</v>
      </c>
      <c r="D5" s="69" t="s">
        <v>330</v>
      </c>
      <c r="E5" s="69"/>
      <c r="G5" s="46"/>
    </row>
    <row r="6" spans="1:7" s="4" customFormat="1" ht="23.25" customHeight="1">
      <c r="A6" s="70"/>
      <c r="B6" s="70"/>
      <c r="C6" s="69"/>
      <c r="D6" s="54" t="s">
        <v>322</v>
      </c>
      <c r="E6" s="54" t="s">
        <v>321</v>
      </c>
      <c r="G6" s="47"/>
    </row>
    <row r="7" spans="1:7" s="8" customFormat="1" ht="23.25" customHeight="1">
      <c r="A7" s="23" t="s">
        <v>320</v>
      </c>
      <c r="B7" s="43" t="s">
        <v>319</v>
      </c>
      <c r="C7" s="44">
        <f>C8+C15+C21+C31+C36+C40+C41+C56+C62+C79+C85+C86</f>
        <v>3440888.3800000004</v>
      </c>
      <c r="D7" s="44">
        <f>D8+D15+D21+D31+D36+D40+D41+D56+D62+D79+D85+D86</f>
        <v>3172925.9516999996</v>
      </c>
      <c r="E7" s="44">
        <f>E8+E15+E21+E31+E36+E40+E41+E56+E62+E79+E85+E86</f>
        <v>3113238.3749999995</v>
      </c>
      <c r="G7" s="48"/>
    </row>
    <row r="8" spans="1:7" s="8" customFormat="1" ht="21.75" customHeight="1">
      <c r="A8" s="5" t="s">
        <v>318</v>
      </c>
      <c r="B8" s="9" t="s">
        <v>317</v>
      </c>
      <c r="C8" s="7">
        <f>C9</f>
        <v>2228624</v>
      </c>
      <c r="D8" s="7">
        <f>D9</f>
        <v>1991800</v>
      </c>
      <c r="E8" s="7">
        <f>E9</f>
        <v>1919000</v>
      </c>
      <c r="G8" s="48"/>
    </row>
    <row r="9" spans="1:5" ht="22.5" customHeight="1">
      <c r="A9" s="10" t="s">
        <v>316</v>
      </c>
      <c r="B9" s="11" t="s">
        <v>315</v>
      </c>
      <c r="C9" s="12">
        <f>SUM(C10:C14)</f>
        <v>2228624</v>
      </c>
      <c r="D9" s="12">
        <f>SUM(D10:D14)</f>
        <v>1991800</v>
      </c>
      <c r="E9" s="12">
        <f>SUM(E10:E14)</f>
        <v>1919000</v>
      </c>
    </row>
    <row r="10" spans="1:7" s="16" customFormat="1" ht="45.75" customHeight="1" hidden="1">
      <c r="A10" s="13" t="s">
        <v>314</v>
      </c>
      <c r="B10" s="14" t="s">
        <v>313</v>
      </c>
      <c r="C10" s="15">
        <v>2179824</v>
      </c>
      <c r="D10" s="15">
        <v>1950000</v>
      </c>
      <c r="E10" s="15">
        <v>1880000</v>
      </c>
      <c r="G10" s="50"/>
    </row>
    <row r="11" spans="1:7" s="16" customFormat="1" ht="66" customHeight="1" hidden="1">
      <c r="A11" s="13" t="s">
        <v>312</v>
      </c>
      <c r="B11" s="14" t="s">
        <v>311</v>
      </c>
      <c r="C11" s="15">
        <v>7900</v>
      </c>
      <c r="D11" s="15">
        <v>7000</v>
      </c>
      <c r="E11" s="15">
        <v>6700</v>
      </c>
      <c r="G11" s="50"/>
    </row>
    <row r="12" spans="1:7" s="16" customFormat="1" ht="31.5" customHeight="1" hidden="1">
      <c r="A12" s="13" t="s">
        <v>310</v>
      </c>
      <c r="B12" s="14" t="s">
        <v>309</v>
      </c>
      <c r="C12" s="15">
        <v>13400</v>
      </c>
      <c r="D12" s="15">
        <v>12000</v>
      </c>
      <c r="E12" s="15">
        <v>11500</v>
      </c>
      <c r="G12" s="50"/>
    </row>
    <row r="13" spans="1:7" s="16" customFormat="1" ht="57.75" customHeight="1" hidden="1">
      <c r="A13" s="13" t="s">
        <v>308</v>
      </c>
      <c r="B13" s="14" t="s">
        <v>307</v>
      </c>
      <c r="C13" s="15">
        <v>27500</v>
      </c>
      <c r="D13" s="15">
        <v>22800</v>
      </c>
      <c r="E13" s="15">
        <v>20800</v>
      </c>
      <c r="G13" s="50"/>
    </row>
    <row r="14" spans="1:7" s="16" customFormat="1" ht="57.75" customHeight="1" hidden="1">
      <c r="A14" s="13" t="s">
        <v>333</v>
      </c>
      <c r="B14" s="14" t="s">
        <v>332</v>
      </c>
      <c r="C14" s="15">
        <v>0</v>
      </c>
      <c r="D14" s="15">
        <v>0</v>
      </c>
      <c r="E14" s="15">
        <v>0</v>
      </c>
      <c r="G14" s="50"/>
    </row>
    <row r="15" spans="1:7" s="8" customFormat="1" ht="36.75" customHeight="1">
      <c r="A15" s="17" t="s">
        <v>306</v>
      </c>
      <c r="B15" s="18" t="s">
        <v>305</v>
      </c>
      <c r="C15" s="7">
        <f>C16</f>
        <v>102575.20000000001</v>
      </c>
      <c r="D15" s="7">
        <f>D16</f>
        <v>98640.90000000001</v>
      </c>
      <c r="E15" s="7">
        <f>E16</f>
        <v>97851.00000000001</v>
      </c>
      <c r="G15" s="48"/>
    </row>
    <row r="16" spans="1:5" ht="36.75" customHeight="1">
      <c r="A16" s="10" t="s">
        <v>304</v>
      </c>
      <c r="B16" s="11" t="s">
        <v>303</v>
      </c>
      <c r="C16" s="12">
        <f>SUM(C17:C20)</f>
        <v>102575.20000000001</v>
      </c>
      <c r="D16" s="12">
        <f>SUM(D17:D20)</f>
        <v>98640.90000000001</v>
      </c>
      <c r="E16" s="12">
        <f>SUM(E17:E20)</f>
        <v>97851.00000000001</v>
      </c>
    </row>
    <row r="17" spans="1:7" s="16" customFormat="1" ht="68.25" customHeight="1" hidden="1">
      <c r="A17" s="13" t="s">
        <v>302</v>
      </c>
      <c r="B17" s="14" t="s">
        <v>301</v>
      </c>
      <c r="C17" s="15">
        <v>47098.9</v>
      </c>
      <c r="D17" s="15">
        <v>45347</v>
      </c>
      <c r="E17" s="15">
        <v>45303.3</v>
      </c>
      <c r="G17" s="50"/>
    </row>
    <row r="18" spans="1:7" s="16" customFormat="1" ht="81" customHeight="1" hidden="1">
      <c r="A18" s="13" t="s">
        <v>300</v>
      </c>
      <c r="B18" s="14" t="s">
        <v>299</v>
      </c>
      <c r="C18" s="15">
        <v>268.4</v>
      </c>
      <c r="D18" s="15">
        <v>255.9</v>
      </c>
      <c r="E18" s="15">
        <v>253</v>
      </c>
      <c r="G18" s="50"/>
    </row>
    <row r="19" spans="1:7" s="16" customFormat="1" ht="76.5" customHeight="1" hidden="1">
      <c r="A19" s="13" t="s">
        <v>298</v>
      </c>
      <c r="B19" s="14" t="s">
        <v>297</v>
      </c>
      <c r="C19" s="15">
        <v>61955.8</v>
      </c>
      <c r="D19" s="15">
        <v>59497.7</v>
      </c>
      <c r="E19" s="15">
        <v>59249.9</v>
      </c>
      <c r="G19" s="50"/>
    </row>
    <row r="20" spans="1:7" s="16" customFormat="1" ht="67.5" customHeight="1" hidden="1">
      <c r="A20" s="13" t="s">
        <v>296</v>
      </c>
      <c r="B20" s="14" t="s">
        <v>295</v>
      </c>
      <c r="C20" s="15">
        <v>-6747.9</v>
      </c>
      <c r="D20" s="15">
        <v>-6459.7</v>
      </c>
      <c r="E20" s="15">
        <v>-6955.2</v>
      </c>
      <c r="G20" s="50"/>
    </row>
    <row r="21" spans="1:7" s="8" customFormat="1" ht="20.25" customHeight="1">
      <c r="A21" s="5" t="s">
        <v>294</v>
      </c>
      <c r="B21" s="9" t="s">
        <v>293</v>
      </c>
      <c r="C21" s="7">
        <f>C22+C28+C29+C30</f>
        <v>267960</v>
      </c>
      <c r="D21" s="7">
        <f>D22+D28+D29+D30</f>
        <v>271137</v>
      </c>
      <c r="E21" s="7">
        <f>E22+E28+E29+E30</f>
        <v>293508.11</v>
      </c>
      <c r="G21" s="48"/>
    </row>
    <row r="22" spans="1:5" ht="36.75" customHeight="1">
      <c r="A22" s="10" t="s">
        <v>292</v>
      </c>
      <c r="B22" s="11" t="s">
        <v>291</v>
      </c>
      <c r="C22" s="12">
        <f>SUM(C23:C27)</f>
        <v>213500</v>
      </c>
      <c r="D22" s="12">
        <f>SUM(D23:D27)</f>
        <v>231100</v>
      </c>
      <c r="E22" s="12">
        <f>SUM(E23:E27)</f>
        <v>251300</v>
      </c>
    </row>
    <row r="23" spans="1:7" s="16" customFormat="1" ht="30.75" customHeight="1" hidden="1">
      <c r="A23" s="13" t="s">
        <v>290</v>
      </c>
      <c r="B23" s="14" t="s">
        <v>289</v>
      </c>
      <c r="C23" s="15">
        <v>150100</v>
      </c>
      <c r="D23" s="15">
        <v>162500</v>
      </c>
      <c r="E23" s="15">
        <v>176700</v>
      </c>
      <c r="G23" s="50"/>
    </row>
    <row r="24" spans="1:7" s="16" customFormat="1" ht="30.75" customHeight="1" hidden="1">
      <c r="A24" s="13" t="s">
        <v>288</v>
      </c>
      <c r="B24" s="14" t="s">
        <v>287</v>
      </c>
      <c r="C24" s="15">
        <v>0</v>
      </c>
      <c r="D24" s="15">
        <v>0</v>
      </c>
      <c r="E24" s="15">
        <v>0</v>
      </c>
      <c r="G24" s="50"/>
    </row>
    <row r="25" spans="1:7" s="16" customFormat="1" ht="43.5" customHeight="1" hidden="1">
      <c r="A25" s="13" t="s">
        <v>286</v>
      </c>
      <c r="B25" s="14" t="s">
        <v>285</v>
      </c>
      <c r="C25" s="15">
        <v>63400</v>
      </c>
      <c r="D25" s="15">
        <v>68600</v>
      </c>
      <c r="E25" s="15">
        <v>74600</v>
      </c>
      <c r="G25" s="50"/>
    </row>
    <row r="26" spans="1:7" s="16" customFormat="1" ht="41.25" customHeight="1" hidden="1">
      <c r="A26" s="13" t="s">
        <v>284</v>
      </c>
      <c r="B26" s="14" t="s">
        <v>283</v>
      </c>
      <c r="C26" s="15">
        <v>0</v>
      </c>
      <c r="D26" s="15">
        <v>0</v>
      </c>
      <c r="E26" s="15">
        <v>0</v>
      </c>
      <c r="G26" s="50"/>
    </row>
    <row r="27" spans="1:7" s="16" customFormat="1" ht="30.75" customHeight="1" hidden="1">
      <c r="A27" s="13" t="s">
        <v>282</v>
      </c>
      <c r="B27" s="14" t="s">
        <v>281</v>
      </c>
      <c r="C27" s="15">
        <v>0</v>
      </c>
      <c r="D27" s="15">
        <v>0</v>
      </c>
      <c r="E27" s="15">
        <v>0</v>
      </c>
      <c r="G27" s="50"/>
    </row>
    <row r="28" spans="1:5" ht="36.75" customHeight="1">
      <c r="A28" s="10" t="s">
        <v>280</v>
      </c>
      <c r="B28" s="11" t="s">
        <v>279</v>
      </c>
      <c r="C28" s="12">
        <v>16560</v>
      </c>
      <c r="D28" s="12">
        <v>0</v>
      </c>
      <c r="E28" s="12">
        <v>0</v>
      </c>
    </row>
    <row r="29" spans="1:5" ht="22.5" customHeight="1">
      <c r="A29" s="10" t="s">
        <v>278</v>
      </c>
      <c r="B29" s="11" t="s">
        <v>277</v>
      </c>
      <c r="C29" s="12">
        <v>0</v>
      </c>
      <c r="D29" s="12">
        <v>1000</v>
      </c>
      <c r="E29" s="12">
        <v>2000</v>
      </c>
    </row>
    <row r="30" spans="1:5" ht="36.75" customHeight="1">
      <c r="A30" s="10" t="s">
        <v>276</v>
      </c>
      <c r="B30" s="11" t="s">
        <v>275</v>
      </c>
      <c r="C30" s="12">
        <v>37900</v>
      </c>
      <c r="D30" s="12">
        <f>C30*1.03</f>
        <v>39037</v>
      </c>
      <c r="E30" s="12">
        <f>D30*1.03</f>
        <v>40208.11</v>
      </c>
    </row>
    <row r="31" spans="1:7" s="8" customFormat="1" ht="22.5" customHeight="1">
      <c r="A31" s="5" t="s">
        <v>274</v>
      </c>
      <c r="B31" s="9" t="s">
        <v>273</v>
      </c>
      <c r="C31" s="7">
        <f>SUM(C32:C33)</f>
        <v>516800</v>
      </c>
      <c r="D31" s="7">
        <f>SUM(D32:D33)</f>
        <v>507450</v>
      </c>
      <c r="E31" s="7">
        <f>SUM(E32:E33)</f>
        <v>512750</v>
      </c>
      <c r="G31" s="48"/>
    </row>
    <row r="32" spans="1:5" ht="21" customHeight="1">
      <c r="A32" s="10" t="s">
        <v>272</v>
      </c>
      <c r="B32" s="11" t="s">
        <v>271</v>
      </c>
      <c r="C32" s="12">
        <v>72400</v>
      </c>
      <c r="D32" s="12">
        <v>76000</v>
      </c>
      <c r="E32" s="12">
        <v>79800</v>
      </c>
    </row>
    <row r="33" spans="1:5" ht="21" customHeight="1">
      <c r="A33" s="10" t="s">
        <v>270</v>
      </c>
      <c r="B33" s="11" t="s">
        <v>269</v>
      </c>
      <c r="C33" s="12">
        <f>C34+C35</f>
        <v>444400</v>
      </c>
      <c r="D33" s="12">
        <f>D34+D35</f>
        <v>431450</v>
      </c>
      <c r="E33" s="12">
        <f>E34+E35</f>
        <v>432950</v>
      </c>
    </row>
    <row r="34" spans="1:7" s="16" customFormat="1" ht="30.75" customHeight="1" hidden="1">
      <c r="A34" s="13" t="s">
        <v>268</v>
      </c>
      <c r="B34" s="14" t="s">
        <v>267</v>
      </c>
      <c r="C34" s="15">
        <v>300000</v>
      </c>
      <c r="D34" s="15">
        <v>285650</v>
      </c>
      <c r="E34" s="15">
        <v>285650</v>
      </c>
      <c r="G34" s="50"/>
    </row>
    <row r="35" spans="1:7" s="16" customFormat="1" ht="30.75" customHeight="1" hidden="1">
      <c r="A35" s="13" t="s">
        <v>266</v>
      </c>
      <c r="B35" s="14" t="s">
        <v>265</v>
      </c>
      <c r="C35" s="15">
        <v>144400</v>
      </c>
      <c r="D35" s="15">
        <v>145800</v>
      </c>
      <c r="E35" s="15">
        <v>147300</v>
      </c>
      <c r="G35" s="50"/>
    </row>
    <row r="36" spans="1:7" s="8" customFormat="1" ht="21" customHeight="1">
      <c r="A36" s="5" t="s">
        <v>264</v>
      </c>
      <c r="B36" s="9" t="s">
        <v>263</v>
      </c>
      <c r="C36" s="7">
        <f>C37+C38+C39</f>
        <v>17000</v>
      </c>
      <c r="D36" s="7">
        <f>D37+D38+D39</f>
        <v>17000</v>
      </c>
      <c r="E36" s="7">
        <f>E37+E38+E39</f>
        <v>17200</v>
      </c>
      <c r="G36" s="48"/>
    </row>
    <row r="37" spans="1:5" ht="51.75" customHeight="1">
      <c r="A37" s="10" t="s">
        <v>262</v>
      </c>
      <c r="B37" s="11" t="s">
        <v>261</v>
      </c>
      <c r="C37" s="12">
        <v>17000</v>
      </c>
      <c r="D37" s="12">
        <v>17000</v>
      </c>
      <c r="E37" s="12">
        <v>17200</v>
      </c>
    </row>
    <row r="38" spans="1:5" ht="21.75" customHeight="1" hidden="1">
      <c r="A38" s="10" t="s">
        <v>260</v>
      </c>
      <c r="B38" s="11" t="s">
        <v>259</v>
      </c>
      <c r="C38" s="12">
        <v>0</v>
      </c>
      <c r="D38" s="12">
        <v>0</v>
      </c>
      <c r="E38" s="12">
        <v>0</v>
      </c>
    </row>
    <row r="39" spans="1:5" ht="56.25" customHeight="1" hidden="1">
      <c r="A39" s="10" t="s">
        <v>258</v>
      </c>
      <c r="B39" s="11" t="s">
        <v>257</v>
      </c>
      <c r="C39" s="12">
        <v>0</v>
      </c>
      <c r="D39" s="12">
        <v>0</v>
      </c>
      <c r="E39" s="12">
        <v>0</v>
      </c>
    </row>
    <row r="40" spans="1:7" s="8" customFormat="1" ht="28.5" customHeight="1" hidden="1">
      <c r="A40" s="5" t="s">
        <v>256</v>
      </c>
      <c r="B40" s="9" t="s">
        <v>255</v>
      </c>
      <c r="C40" s="7">
        <v>0</v>
      </c>
      <c r="D40" s="7">
        <v>0</v>
      </c>
      <c r="E40" s="7">
        <v>0</v>
      </c>
      <c r="G40" s="48"/>
    </row>
    <row r="41" spans="1:7" s="8" customFormat="1" ht="36.75" customHeight="1">
      <c r="A41" s="5" t="s">
        <v>254</v>
      </c>
      <c r="B41" s="9" t="s">
        <v>253</v>
      </c>
      <c r="C41" s="7">
        <f>C42+C43+C49+C50+C53</f>
        <v>101197.015</v>
      </c>
      <c r="D41" s="7">
        <f>D42+D43+D49+D50+D53</f>
        <v>94424.58669999999</v>
      </c>
      <c r="E41" s="7">
        <f>E42+E43+E49+E50+E53</f>
        <v>88783.9</v>
      </c>
      <c r="G41" s="48"/>
    </row>
    <row r="42" spans="1:5" ht="21" customHeight="1" hidden="1">
      <c r="A42" s="10" t="s">
        <v>252</v>
      </c>
      <c r="B42" s="11" t="s">
        <v>251</v>
      </c>
      <c r="C42" s="12">
        <v>0</v>
      </c>
      <c r="D42" s="12">
        <v>0</v>
      </c>
      <c r="E42" s="12">
        <v>0</v>
      </c>
    </row>
    <row r="43" spans="1:5" ht="81.75" customHeight="1">
      <c r="A43" s="10" t="s">
        <v>250</v>
      </c>
      <c r="B43" s="19" t="s">
        <v>249</v>
      </c>
      <c r="C43" s="12">
        <f>SUM(C44:C48)</f>
        <v>80527.4</v>
      </c>
      <c r="D43" s="12">
        <f>SUM(D44:D48)</f>
        <v>74618.99999999999</v>
      </c>
      <c r="E43" s="12">
        <f>SUM(E44:E48)</f>
        <v>68978.4</v>
      </c>
    </row>
    <row r="44" spans="1:5" ht="83.25" customHeight="1">
      <c r="A44" s="10" t="s">
        <v>248</v>
      </c>
      <c r="B44" s="20" t="s">
        <v>247</v>
      </c>
      <c r="C44" s="12">
        <v>70990.6</v>
      </c>
      <c r="D44" s="12">
        <v>65130</v>
      </c>
      <c r="E44" s="12">
        <v>65130</v>
      </c>
    </row>
    <row r="45" spans="1:5" ht="83.25" customHeight="1">
      <c r="A45" s="10" t="s">
        <v>246</v>
      </c>
      <c r="B45" s="20" t="s">
        <v>245</v>
      </c>
      <c r="C45" s="12">
        <v>5913.7</v>
      </c>
      <c r="D45" s="12">
        <v>5865.9</v>
      </c>
      <c r="E45" s="12">
        <v>225.3</v>
      </c>
    </row>
    <row r="46" spans="1:5" ht="63.75" customHeight="1">
      <c r="A46" s="10" t="s">
        <v>244</v>
      </c>
      <c r="B46" s="20" t="s">
        <v>243</v>
      </c>
      <c r="C46" s="12">
        <v>2281.4</v>
      </c>
      <c r="D46" s="12">
        <v>2281.4</v>
      </c>
      <c r="E46" s="12">
        <v>2281.4</v>
      </c>
    </row>
    <row r="47" spans="1:5" ht="38.25" customHeight="1">
      <c r="A47" s="21" t="s">
        <v>242</v>
      </c>
      <c r="B47" s="20" t="s">
        <v>241</v>
      </c>
      <c r="C47" s="12">
        <v>1341.7</v>
      </c>
      <c r="D47" s="12">
        <v>1341.7</v>
      </c>
      <c r="E47" s="12">
        <v>1341.7</v>
      </c>
    </row>
    <row r="48" spans="1:5" ht="67.5" customHeight="1" hidden="1">
      <c r="A48" s="21" t="s">
        <v>240</v>
      </c>
      <c r="B48" s="20" t="s">
        <v>239</v>
      </c>
      <c r="C48" s="12">
        <v>0</v>
      </c>
      <c r="D48" s="12">
        <v>0</v>
      </c>
      <c r="E48" s="12">
        <v>0</v>
      </c>
    </row>
    <row r="49" spans="1:5" ht="33.75" customHeight="1" hidden="1">
      <c r="A49" s="10" t="s">
        <v>238</v>
      </c>
      <c r="B49" s="11" t="s">
        <v>237</v>
      </c>
      <c r="C49" s="12">
        <v>0</v>
      </c>
      <c r="D49" s="12">
        <v>0</v>
      </c>
      <c r="E49" s="12">
        <v>0</v>
      </c>
    </row>
    <row r="50" spans="1:5" ht="80.25" customHeight="1">
      <c r="A50" s="10" t="s">
        <v>235</v>
      </c>
      <c r="B50" s="11" t="s">
        <v>236</v>
      </c>
      <c r="C50" s="12">
        <f>SUM(C51:C52)</f>
        <v>17200</v>
      </c>
      <c r="D50" s="12">
        <f>SUM(D51:D52)</f>
        <v>17000</v>
      </c>
      <c r="E50" s="12">
        <f>SUM(E51:E52)</f>
        <v>17000</v>
      </c>
    </row>
    <row r="51" spans="1:7" s="16" customFormat="1" ht="30.75" customHeight="1" hidden="1">
      <c r="A51" s="13" t="s">
        <v>235</v>
      </c>
      <c r="B51" s="14" t="s">
        <v>234</v>
      </c>
      <c r="C51" s="15">
        <v>17200</v>
      </c>
      <c r="D51" s="15">
        <v>17000</v>
      </c>
      <c r="E51" s="15">
        <v>17000</v>
      </c>
      <c r="G51" s="50"/>
    </row>
    <row r="52" spans="1:7" s="16" customFormat="1" ht="46.5" customHeight="1" hidden="1">
      <c r="A52" s="13" t="s">
        <v>233</v>
      </c>
      <c r="B52" s="14" t="s">
        <v>232</v>
      </c>
      <c r="C52" s="15">
        <v>0</v>
      </c>
      <c r="D52" s="15">
        <v>0</v>
      </c>
      <c r="E52" s="15">
        <v>0</v>
      </c>
      <c r="G52" s="50"/>
    </row>
    <row r="53" spans="1:5" ht="94.5" customHeight="1">
      <c r="A53" s="10" t="s">
        <v>231</v>
      </c>
      <c r="B53" s="11" t="s">
        <v>230</v>
      </c>
      <c r="C53" s="12">
        <f>SUM(C54:C55)</f>
        <v>3469.615</v>
      </c>
      <c r="D53" s="12">
        <f>SUM(D54:D55)</f>
        <v>2805.5867</v>
      </c>
      <c r="E53" s="12">
        <f>SUM(E54:E55)</f>
        <v>2805.5</v>
      </c>
    </row>
    <row r="54" spans="1:7" s="16" customFormat="1" ht="33.75" customHeight="1" hidden="1">
      <c r="A54" s="13" t="s">
        <v>229</v>
      </c>
      <c r="B54" s="14" t="s">
        <v>228</v>
      </c>
      <c r="C54" s="15">
        <v>2169.615</v>
      </c>
      <c r="D54" s="15">
        <v>1505.5867</v>
      </c>
      <c r="E54" s="15">
        <v>1505.5</v>
      </c>
      <c r="G54" s="50"/>
    </row>
    <row r="55" spans="1:7" s="16" customFormat="1" ht="33.75" customHeight="1" hidden="1">
      <c r="A55" s="13" t="s">
        <v>227</v>
      </c>
      <c r="B55" s="14" t="s">
        <v>226</v>
      </c>
      <c r="C55" s="15">
        <v>1300</v>
      </c>
      <c r="D55" s="15">
        <v>1300</v>
      </c>
      <c r="E55" s="15">
        <v>1300</v>
      </c>
      <c r="G55" s="50"/>
    </row>
    <row r="56" spans="1:7" s="8" customFormat="1" ht="24" customHeight="1">
      <c r="A56" s="5" t="s">
        <v>225</v>
      </c>
      <c r="B56" s="9" t="s">
        <v>224</v>
      </c>
      <c r="C56" s="7">
        <f>C57</f>
        <v>2003</v>
      </c>
      <c r="D56" s="7">
        <f>D57</f>
        <v>2003</v>
      </c>
      <c r="E56" s="7">
        <f>E57</f>
        <v>2003</v>
      </c>
      <c r="G56" s="48"/>
    </row>
    <row r="57" spans="1:5" ht="24" customHeight="1">
      <c r="A57" s="10" t="s">
        <v>223</v>
      </c>
      <c r="B57" s="11" t="s">
        <v>222</v>
      </c>
      <c r="C57" s="12">
        <f>SUM(C58:C61)</f>
        <v>2003</v>
      </c>
      <c r="D57" s="12">
        <f>SUM(D58:D61)</f>
        <v>2003</v>
      </c>
      <c r="E57" s="12">
        <f>SUM(E58:E61)</f>
        <v>2003</v>
      </c>
    </row>
    <row r="58" spans="1:7" s="16" customFormat="1" ht="21" customHeight="1" hidden="1">
      <c r="A58" s="13" t="s">
        <v>221</v>
      </c>
      <c r="B58" s="14" t="s">
        <v>220</v>
      </c>
      <c r="C58" s="15">
        <v>500</v>
      </c>
      <c r="D58" s="15">
        <v>500</v>
      </c>
      <c r="E58" s="15">
        <v>500</v>
      </c>
      <c r="G58" s="50"/>
    </row>
    <row r="59" spans="1:7" s="16" customFormat="1" ht="21" customHeight="1" hidden="1">
      <c r="A59" s="13" t="s">
        <v>219</v>
      </c>
      <c r="B59" s="14" t="s">
        <v>218</v>
      </c>
      <c r="C59" s="15">
        <v>1003</v>
      </c>
      <c r="D59" s="15">
        <v>1003</v>
      </c>
      <c r="E59" s="15">
        <v>1003</v>
      </c>
      <c r="G59" s="50"/>
    </row>
    <row r="60" spans="1:7" s="16" customFormat="1" ht="21" customHeight="1" hidden="1">
      <c r="A60" s="13" t="s">
        <v>217</v>
      </c>
      <c r="B60" s="14" t="s">
        <v>216</v>
      </c>
      <c r="C60" s="15">
        <v>500</v>
      </c>
      <c r="D60" s="15">
        <v>500</v>
      </c>
      <c r="E60" s="15">
        <v>500</v>
      </c>
      <c r="G60" s="50"/>
    </row>
    <row r="61" spans="1:7" s="16" customFormat="1" ht="21" customHeight="1" hidden="1">
      <c r="A61" s="13" t="s">
        <v>215</v>
      </c>
      <c r="B61" s="14" t="s">
        <v>214</v>
      </c>
      <c r="C61" s="15">
        <v>0</v>
      </c>
      <c r="D61" s="15">
        <v>0</v>
      </c>
      <c r="E61" s="15">
        <v>0</v>
      </c>
      <c r="G61" s="50"/>
    </row>
    <row r="62" spans="1:7" s="8" customFormat="1" ht="33.75" customHeight="1">
      <c r="A62" s="5" t="s">
        <v>213</v>
      </c>
      <c r="B62" s="9" t="s">
        <v>212</v>
      </c>
      <c r="C62" s="7">
        <f>C63+C64+C68+C69</f>
        <v>137197.965</v>
      </c>
      <c r="D62" s="7">
        <f>D63+D64+D68+D69</f>
        <v>136997.965</v>
      </c>
      <c r="E62" s="7">
        <f>E63+E64+E68+E69</f>
        <v>136997.965</v>
      </c>
      <c r="G62" s="48"/>
    </row>
    <row r="63" spans="1:5" ht="30.75" customHeight="1" hidden="1">
      <c r="A63" s="10" t="s">
        <v>211</v>
      </c>
      <c r="B63" s="11" t="s">
        <v>210</v>
      </c>
      <c r="C63" s="12">
        <v>0</v>
      </c>
      <c r="D63" s="12">
        <v>0</v>
      </c>
      <c r="E63" s="12">
        <v>0</v>
      </c>
    </row>
    <row r="64" spans="1:5" ht="36" customHeight="1">
      <c r="A64" s="10" t="s">
        <v>206</v>
      </c>
      <c r="B64" s="11" t="s">
        <v>209</v>
      </c>
      <c r="C64" s="12">
        <f>SUM(C65:C67)</f>
        <v>3513</v>
      </c>
      <c r="D64" s="12">
        <f>SUM(D65:D67)</f>
        <v>3313</v>
      </c>
      <c r="E64" s="12">
        <f>SUM(E65:E67)</f>
        <v>3313</v>
      </c>
    </row>
    <row r="65" spans="1:7" s="16" customFormat="1" ht="23.25" customHeight="1" hidden="1">
      <c r="A65" s="13" t="s">
        <v>206</v>
      </c>
      <c r="B65" s="14" t="s">
        <v>208</v>
      </c>
      <c r="C65" s="15">
        <f>200+2837.1</f>
        <v>3037.1</v>
      </c>
      <c r="D65" s="15">
        <f>2837.1</f>
        <v>2837.1</v>
      </c>
      <c r="E65" s="15">
        <f>2837.1</f>
        <v>2837.1</v>
      </c>
      <c r="G65" s="50"/>
    </row>
    <row r="66" spans="1:7" s="16" customFormat="1" ht="23.25" customHeight="1" hidden="1">
      <c r="A66" s="13" t="s">
        <v>206</v>
      </c>
      <c r="B66" s="14" t="s">
        <v>207</v>
      </c>
      <c r="C66" s="15">
        <v>475.9</v>
      </c>
      <c r="D66" s="15">
        <v>475.9</v>
      </c>
      <c r="E66" s="15">
        <v>475.9</v>
      </c>
      <c r="G66" s="50"/>
    </row>
    <row r="67" spans="1:7" s="16" customFormat="1" ht="30" customHeight="1" hidden="1">
      <c r="A67" s="13" t="s">
        <v>206</v>
      </c>
      <c r="B67" s="14" t="s">
        <v>205</v>
      </c>
      <c r="C67" s="15">
        <v>0</v>
      </c>
      <c r="D67" s="15">
        <v>0</v>
      </c>
      <c r="E67" s="15">
        <v>0</v>
      </c>
      <c r="G67" s="50"/>
    </row>
    <row r="68" spans="1:5" ht="36" customHeight="1">
      <c r="A68" s="10" t="s">
        <v>204</v>
      </c>
      <c r="B68" s="11" t="s">
        <v>203</v>
      </c>
      <c r="C68" s="12">
        <v>5710.73</v>
      </c>
      <c r="D68" s="12">
        <v>5710.73</v>
      </c>
      <c r="E68" s="12">
        <v>5710.73</v>
      </c>
    </row>
    <row r="69" spans="1:5" ht="30" customHeight="1">
      <c r="A69" s="10" t="s">
        <v>202</v>
      </c>
      <c r="B69" s="11" t="s">
        <v>201</v>
      </c>
      <c r="C69" s="12">
        <f>C70+C74+C77</f>
        <v>127974.235</v>
      </c>
      <c r="D69" s="12">
        <f>D70+D74+D77</f>
        <v>127974.235</v>
      </c>
      <c r="E69" s="12">
        <f>E70+E74+E77</f>
        <v>127974.235</v>
      </c>
    </row>
    <row r="70" spans="1:5" ht="23.25" customHeight="1" hidden="1">
      <c r="A70" s="10" t="s">
        <v>202</v>
      </c>
      <c r="B70" s="20" t="s">
        <v>201</v>
      </c>
      <c r="C70" s="12">
        <f>SUM(C71:C73)</f>
        <v>0</v>
      </c>
      <c r="D70" s="12">
        <f>SUM(D71:D73)</f>
        <v>0</v>
      </c>
      <c r="E70" s="12">
        <f>SUM(E71:E73)</f>
        <v>0</v>
      </c>
    </row>
    <row r="71" spans="1:7" s="16" customFormat="1" ht="23.25" customHeight="1" hidden="1">
      <c r="A71" s="13" t="s">
        <v>202</v>
      </c>
      <c r="B71" s="22" t="s">
        <v>201</v>
      </c>
      <c r="C71" s="15"/>
      <c r="D71" s="15"/>
      <c r="E71" s="15"/>
      <c r="G71" s="50"/>
    </row>
    <row r="72" spans="1:7" s="16" customFormat="1" ht="20.25" customHeight="1" hidden="1">
      <c r="A72" s="13" t="s">
        <v>200</v>
      </c>
      <c r="B72" s="22" t="s">
        <v>199</v>
      </c>
      <c r="C72" s="15"/>
      <c r="D72" s="15"/>
      <c r="E72" s="15"/>
      <c r="G72" s="50"/>
    </row>
    <row r="73" spans="1:7" s="16" customFormat="1" ht="20.25" customHeight="1" hidden="1">
      <c r="A73" s="13" t="s">
        <v>198</v>
      </c>
      <c r="B73" s="22" t="s">
        <v>197</v>
      </c>
      <c r="C73" s="15"/>
      <c r="D73" s="15"/>
      <c r="E73" s="15"/>
      <c r="G73" s="50"/>
    </row>
    <row r="74" spans="1:5" ht="27.75" customHeight="1" hidden="1">
      <c r="A74" s="10" t="s">
        <v>194</v>
      </c>
      <c r="B74" s="20" t="s">
        <v>196</v>
      </c>
      <c r="C74" s="12">
        <f>C75+C76</f>
        <v>1401.235</v>
      </c>
      <c r="D74" s="12">
        <f>D75+D76</f>
        <v>1401.235</v>
      </c>
      <c r="E74" s="12">
        <f>E75+E76</f>
        <v>1401.235</v>
      </c>
    </row>
    <row r="75" spans="1:7" s="16" customFormat="1" ht="21" customHeight="1" hidden="1">
      <c r="A75" s="13" t="s">
        <v>194</v>
      </c>
      <c r="B75" s="22" t="s">
        <v>195</v>
      </c>
      <c r="C75" s="15">
        <v>734.06</v>
      </c>
      <c r="D75" s="15">
        <v>734.06</v>
      </c>
      <c r="E75" s="15">
        <v>734.06</v>
      </c>
      <c r="G75" s="50"/>
    </row>
    <row r="76" spans="1:7" s="16" customFormat="1" ht="33" customHeight="1" hidden="1">
      <c r="A76" s="13" t="s">
        <v>194</v>
      </c>
      <c r="B76" s="22" t="s">
        <v>193</v>
      </c>
      <c r="C76" s="15">
        <f>546.9+120.275</f>
        <v>667.175</v>
      </c>
      <c r="D76" s="15">
        <f>546.9+120.275</f>
        <v>667.175</v>
      </c>
      <c r="E76" s="15">
        <f>546.9+120.275</f>
        <v>667.175</v>
      </c>
      <c r="G76" s="50"/>
    </row>
    <row r="77" spans="1:5" ht="21.75" customHeight="1" hidden="1">
      <c r="A77" s="10" t="s">
        <v>191</v>
      </c>
      <c r="B77" s="20" t="s">
        <v>192</v>
      </c>
      <c r="C77" s="12">
        <f>C78</f>
        <v>126573</v>
      </c>
      <c r="D77" s="12">
        <f>D78</f>
        <v>126573</v>
      </c>
      <c r="E77" s="12">
        <f>E78</f>
        <v>126573</v>
      </c>
    </row>
    <row r="78" spans="1:7" s="16" customFormat="1" ht="21" customHeight="1" hidden="1">
      <c r="A78" s="13" t="s">
        <v>191</v>
      </c>
      <c r="B78" s="22" t="s">
        <v>190</v>
      </c>
      <c r="C78" s="15">
        <v>126573</v>
      </c>
      <c r="D78" s="15">
        <v>126573</v>
      </c>
      <c r="E78" s="15">
        <v>126573</v>
      </c>
      <c r="G78" s="50"/>
    </row>
    <row r="79" spans="1:7" s="8" customFormat="1" ht="37.5" customHeight="1">
      <c r="A79" s="5" t="s">
        <v>189</v>
      </c>
      <c r="B79" s="9" t="s">
        <v>188</v>
      </c>
      <c r="C79" s="7">
        <f>C80+C81+C82+C83+C84</f>
        <v>64511.2</v>
      </c>
      <c r="D79" s="7">
        <f>D80+D81+D82+D83+D84</f>
        <v>50452.5</v>
      </c>
      <c r="E79" s="7">
        <f>E80+E81+E82+E83+E84</f>
        <v>42124.4</v>
      </c>
      <c r="G79" s="48"/>
    </row>
    <row r="80" spans="1:5" ht="25.5" customHeight="1" hidden="1">
      <c r="A80" s="10" t="s">
        <v>187</v>
      </c>
      <c r="B80" s="19" t="s">
        <v>186</v>
      </c>
      <c r="C80" s="12">
        <v>0</v>
      </c>
      <c r="D80" s="12">
        <v>0</v>
      </c>
      <c r="E80" s="12">
        <v>0</v>
      </c>
    </row>
    <row r="81" spans="1:5" ht="56.25" customHeight="1" hidden="1">
      <c r="A81" s="10" t="s">
        <v>185</v>
      </c>
      <c r="B81" s="19" t="s">
        <v>184</v>
      </c>
      <c r="C81" s="12">
        <v>0</v>
      </c>
      <c r="D81" s="12">
        <v>0</v>
      </c>
      <c r="E81" s="12">
        <v>0</v>
      </c>
    </row>
    <row r="82" spans="1:5" ht="96.75" customHeight="1">
      <c r="A82" s="10" t="s">
        <v>183</v>
      </c>
      <c r="B82" s="19" t="s">
        <v>182</v>
      </c>
      <c r="C82" s="12">
        <v>36511.2</v>
      </c>
      <c r="D82" s="12">
        <v>22452.5</v>
      </c>
      <c r="E82" s="12">
        <v>14124.4</v>
      </c>
    </row>
    <row r="83" spans="1:5" ht="53.25" customHeight="1">
      <c r="A83" s="10" t="s">
        <v>181</v>
      </c>
      <c r="B83" s="11" t="s">
        <v>180</v>
      </c>
      <c r="C83" s="12">
        <v>2000</v>
      </c>
      <c r="D83" s="12">
        <v>2000</v>
      </c>
      <c r="E83" s="12">
        <v>2000</v>
      </c>
    </row>
    <row r="84" spans="1:5" ht="81.75" customHeight="1">
      <c r="A84" s="10" t="s">
        <v>179</v>
      </c>
      <c r="B84" s="11" t="s">
        <v>178</v>
      </c>
      <c r="C84" s="12">
        <v>26000</v>
      </c>
      <c r="D84" s="12">
        <v>26000</v>
      </c>
      <c r="E84" s="12">
        <v>26000</v>
      </c>
    </row>
    <row r="85" spans="1:7" s="8" customFormat="1" ht="27.75" customHeight="1">
      <c r="A85" s="5" t="s">
        <v>177</v>
      </c>
      <c r="B85" s="9" t="s">
        <v>176</v>
      </c>
      <c r="C85" s="7">
        <v>3020</v>
      </c>
      <c r="D85" s="7">
        <v>3020</v>
      </c>
      <c r="E85" s="7">
        <v>3020</v>
      </c>
      <c r="G85" s="48"/>
    </row>
    <row r="86" spans="1:7" s="8" customFormat="1" ht="21" customHeight="1" hidden="1">
      <c r="A86" s="5" t="s">
        <v>175</v>
      </c>
      <c r="B86" s="9" t="s">
        <v>174</v>
      </c>
      <c r="C86" s="7">
        <f>C87+C88+C93</f>
        <v>0</v>
      </c>
      <c r="D86" s="7">
        <f>D87+D88+D93</f>
        <v>0</v>
      </c>
      <c r="E86" s="7">
        <f>E87+E88+E93</f>
        <v>0</v>
      </c>
      <c r="G86" s="48"/>
    </row>
    <row r="87" spans="1:5" ht="21.75" customHeight="1" hidden="1">
      <c r="A87" s="10" t="s">
        <v>173</v>
      </c>
      <c r="B87" s="11" t="s">
        <v>172</v>
      </c>
      <c r="C87" s="12"/>
      <c r="D87" s="12"/>
      <c r="E87" s="12"/>
    </row>
    <row r="88" spans="1:5" ht="21.75" customHeight="1" hidden="1">
      <c r="A88" s="10" t="s">
        <v>170</v>
      </c>
      <c r="B88" s="11" t="s">
        <v>171</v>
      </c>
      <c r="C88" s="12">
        <f>SUM(C89:C92)</f>
        <v>0</v>
      </c>
      <c r="D88" s="12">
        <f>SUM(D89:D92)</f>
        <v>0</v>
      </c>
      <c r="E88" s="12">
        <f>SUM(E89:E92)</f>
        <v>0</v>
      </c>
    </row>
    <row r="89" spans="1:7" s="16" customFormat="1" ht="21.75" customHeight="1" hidden="1">
      <c r="A89" s="13" t="s">
        <v>170</v>
      </c>
      <c r="B89" s="14" t="s">
        <v>169</v>
      </c>
      <c r="C89" s="15"/>
      <c r="D89" s="15"/>
      <c r="E89" s="15"/>
      <c r="G89" s="50"/>
    </row>
    <row r="90" spans="1:7" s="16" customFormat="1" ht="21.75" customHeight="1" hidden="1">
      <c r="A90" s="13" t="s">
        <v>168</v>
      </c>
      <c r="B90" s="14" t="s">
        <v>167</v>
      </c>
      <c r="C90" s="15"/>
      <c r="D90" s="15"/>
      <c r="E90" s="15"/>
      <c r="G90" s="50"/>
    </row>
    <row r="91" spans="1:7" s="16" customFormat="1" ht="37.5" customHeight="1" hidden="1">
      <c r="A91" s="13" t="s">
        <v>166</v>
      </c>
      <c r="B91" s="14" t="s">
        <v>165</v>
      </c>
      <c r="C91" s="15"/>
      <c r="D91" s="15"/>
      <c r="E91" s="15"/>
      <c r="G91" s="50"/>
    </row>
    <row r="92" spans="1:7" s="16" customFormat="1" ht="29.25" customHeight="1" hidden="1">
      <c r="A92" s="13" t="s">
        <v>164</v>
      </c>
      <c r="B92" s="14" t="s">
        <v>163</v>
      </c>
      <c r="C92" s="15"/>
      <c r="D92" s="15"/>
      <c r="E92" s="15"/>
      <c r="G92" s="50"/>
    </row>
    <row r="93" spans="1:5" ht="30.75" customHeight="1" hidden="1">
      <c r="A93" s="10" t="s">
        <v>162</v>
      </c>
      <c r="B93" s="11" t="s">
        <v>161</v>
      </c>
      <c r="C93" s="12">
        <f>C94</f>
        <v>0</v>
      </c>
      <c r="D93" s="12">
        <f>D94</f>
        <v>0</v>
      </c>
      <c r="E93" s="12">
        <f>E94</f>
        <v>0</v>
      </c>
    </row>
    <row r="94" spans="1:7" s="16" customFormat="1" ht="36" customHeight="1" hidden="1">
      <c r="A94" s="13"/>
      <c r="B94" s="14" t="s">
        <v>334</v>
      </c>
      <c r="C94" s="15"/>
      <c r="D94" s="15"/>
      <c r="E94" s="15"/>
      <c r="G94" s="50"/>
    </row>
    <row r="95" spans="1:7" s="8" customFormat="1" ht="27.75" customHeight="1">
      <c r="A95" s="5" t="s">
        <v>160</v>
      </c>
      <c r="B95" s="6" t="s">
        <v>159</v>
      </c>
      <c r="C95" s="7">
        <f>C97+C101+C188+C218+C225+C226+C227+C228</f>
        <v>3508654.7658700002</v>
      </c>
      <c r="D95" s="7">
        <f>D97+D101+D188+D218+D225+D226+D227+D228</f>
        <v>2577978.89</v>
      </c>
      <c r="E95" s="7">
        <f>E97+E101+E188+E218+E225+E226+E227+E228</f>
        <v>2690997.94</v>
      </c>
      <c r="G95" s="48"/>
    </row>
    <row r="96" spans="1:7" s="8" customFormat="1" ht="34.5" customHeight="1">
      <c r="A96" s="23" t="s">
        <v>158</v>
      </c>
      <c r="B96" s="6" t="s">
        <v>157</v>
      </c>
      <c r="C96" s="7">
        <f>C97+C101+C188+C218</f>
        <v>3508654.7658700002</v>
      </c>
      <c r="D96" s="7">
        <f>D97+D101+D188+D218</f>
        <v>2577978.89</v>
      </c>
      <c r="E96" s="7">
        <f>E97+E101+E188+E218</f>
        <v>2690997.94</v>
      </c>
      <c r="G96" s="48"/>
    </row>
    <row r="97" spans="1:7" s="8" customFormat="1" ht="34.5" customHeight="1">
      <c r="A97" s="23" t="s">
        <v>156</v>
      </c>
      <c r="B97" s="9" t="s">
        <v>155</v>
      </c>
      <c r="C97" s="7">
        <f>SUM(C98:C99)</f>
        <v>4220</v>
      </c>
      <c r="D97" s="7">
        <f>D98+D99</f>
        <v>3410</v>
      </c>
      <c r="E97" s="7">
        <f>E98+E99</f>
        <v>31055</v>
      </c>
      <c r="G97" s="48"/>
    </row>
    <row r="98" spans="1:5" ht="36" customHeight="1">
      <c r="A98" s="10" t="s">
        <v>154</v>
      </c>
      <c r="B98" s="24" t="s">
        <v>153</v>
      </c>
      <c r="C98" s="12">
        <v>4220</v>
      </c>
      <c r="D98" s="12">
        <v>3410</v>
      </c>
      <c r="E98" s="12">
        <v>31055</v>
      </c>
    </row>
    <row r="99" spans="1:5" ht="22.5" customHeight="1" hidden="1">
      <c r="A99" s="10" t="s">
        <v>152</v>
      </c>
      <c r="B99" s="24" t="s">
        <v>151</v>
      </c>
      <c r="C99" s="25">
        <f>C100</f>
        <v>0</v>
      </c>
      <c r="D99" s="12">
        <f>D100</f>
        <v>0</v>
      </c>
      <c r="E99" s="12">
        <f>E100</f>
        <v>0</v>
      </c>
    </row>
    <row r="100" spans="1:7" s="16" customFormat="1" ht="46.5" customHeight="1" hidden="1">
      <c r="A100" s="13"/>
      <c r="B100" s="14" t="s">
        <v>150</v>
      </c>
      <c r="C100" s="15"/>
      <c r="D100" s="15"/>
      <c r="E100" s="15"/>
      <c r="G100" s="50"/>
    </row>
    <row r="101" spans="1:7" s="8" customFormat="1" ht="35.25" customHeight="1">
      <c r="A101" s="5" t="s">
        <v>149</v>
      </c>
      <c r="B101" s="9" t="s">
        <v>148</v>
      </c>
      <c r="C101" s="7">
        <f>C102+C106+C107+C108+C112+C114+C115+C117+C120+C123+C124+C125+C126+C127+C128+C134+C135+C140+C153</f>
        <v>1591364.7658700002</v>
      </c>
      <c r="D101" s="7">
        <f>D102+D106+D107+D108+D112+D114+D115+D117+D120+D123+D124+D125+D126+D127+D128+D134+D135+D140+D153</f>
        <v>667455.8900000001</v>
      </c>
      <c r="E101" s="7">
        <f>E102+E106+E107+E108+E112+E114+E115+E117+E120+E123+E124+E125+E126+E127+E128+E134+E135+E140+E153</f>
        <v>731585.94</v>
      </c>
      <c r="G101" s="48"/>
    </row>
    <row r="102" spans="1:5" ht="79.5" customHeight="1">
      <c r="A102" s="26" t="s">
        <v>147</v>
      </c>
      <c r="B102" s="27" t="s">
        <v>146</v>
      </c>
      <c r="C102" s="28">
        <f>SUM(C103:C105)</f>
        <v>53330.78</v>
      </c>
      <c r="D102" s="28">
        <f>SUM(D103:D105)</f>
        <v>47465</v>
      </c>
      <c r="E102" s="28">
        <f>SUM(E103:E105)</f>
        <v>49431</v>
      </c>
    </row>
    <row r="103" spans="1:7" s="16" customFormat="1" ht="49.5" customHeight="1">
      <c r="A103" s="29"/>
      <c r="B103" s="30" t="s">
        <v>145</v>
      </c>
      <c r="C103" s="31">
        <v>42307</v>
      </c>
      <c r="D103" s="31">
        <v>47465</v>
      </c>
      <c r="E103" s="31">
        <v>49431</v>
      </c>
      <c r="G103" s="50"/>
    </row>
    <row r="104" spans="1:7" s="16" customFormat="1" ht="26.25" customHeight="1">
      <c r="A104" s="32"/>
      <c r="B104" s="30" t="s">
        <v>144</v>
      </c>
      <c r="C104" s="31">
        <v>11023.78</v>
      </c>
      <c r="D104" s="31">
        <v>0</v>
      </c>
      <c r="E104" s="31">
        <v>0</v>
      </c>
      <c r="G104" s="50"/>
    </row>
    <row r="105" spans="1:7" s="16" customFormat="1" ht="84" customHeight="1" hidden="1">
      <c r="A105" s="32"/>
      <c r="B105" s="30" t="s">
        <v>143</v>
      </c>
      <c r="C105" s="31"/>
      <c r="D105" s="31"/>
      <c r="E105" s="31"/>
      <c r="G105" s="50"/>
    </row>
    <row r="106" spans="1:5" ht="84" customHeight="1" hidden="1">
      <c r="A106" s="33" t="s">
        <v>142</v>
      </c>
      <c r="B106" s="27" t="s">
        <v>141</v>
      </c>
      <c r="C106" s="28"/>
      <c r="D106" s="28"/>
      <c r="E106" s="28"/>
    </row>
    <row r="107" spans="1:9" ht="81" customHeight="1">
      <c r="A107" s="33" t="s">
        <v>140</v>
      </c>
      <c r="B107" s="27" t="s">
        <v>139</v>
      </c>
      <c r="C107" s="28">
        <f>84105.70415+78239.41172</f>
        <v>162345.11587</v>
      </c>
      <c r="D107" s="28">
        <v>16450</v>
      </c>
      <c r="E107" s="28">
        <v>0</v>
      </c>
      <c r="G107" s="51"/>
      <c r="H107" s="45"/>
      <c r="I107" s="45"/>
    </row>
    <row r="108" spans="1:5" ht="49.5" customHeight="1">
      <c r="A108" s="33" t="s">
        <v>138</v>
      </c>
      <c r="B108" s="34" t="s">
        <v>137</v>
      </c>
      <c r="C108" s="28">
        <f>SUM(C109:C111)</f>
        <v>0</v>
      </c>
      <c r="D108" s="28">
        <f>SUM(D109:D111)</f>
        <v>0</v>
      </c>
      <c r="E108" s="28">
        <f>SUM(E109:E111)</f>
        <v>420</v>
      </c>
    </row>
    <row r="109" spans="1:7" s="16" customFormat="1" ht="65.25" customHeight="1">
      <c r="A109" s="32"/>
      <c r="B109" s="30" t="s">
        <v>136</v>
      </c>
      <c r="C109" s="31">
        <v>0</v>
      </c>
      <c r="D109" s="31">
        <v>0</v>
      </c>
      <c r="E109" s="31">
        <v>420</v>
      </c>
      <c r="G109" s="50"/>
    </row>
    <row r="110" spans="1:7" s="16" customFormat="1" ht="84" customHeight="1" hidden="1">
      <c r="A110" s="32"/>
      <c r="B110" s="30" t="s">
        <v>135</v>
      </c>
      <c r="C110" s="31"/>
      <c r="D110" s="31"/>
      <c r="E110" s="31"/>
      <c r="G110" s="50"/>
    </row>
    <row r="111" spans="1:7" s="16" customFormat="1" ht="84" customHeight="1" hidden="1">
      <c r="A111" s="32"/>
      <c r="B111" s="30" t="s">
        <v>134</v>
      </c>
      <c r="C111" s="31"/>
      <c r="D111" s="31"/>
      <c r="E111" s="31"/>
      <c r="G111" s="50"/>
    </row>
    <row r="112" spans="1:5" ht="84" customHeight="1" hidden="1">
      <c r="A112" s="33" t="s">
        <v>133</v>
      </c>
      <c r="B112" s="34" t="s">
        <v>132</v>
      </c>
      <c r="C112" s="28">
        <f>SUM(C113)</f>
        <v>0</v>
      </c>
      <c r="D112" s="28">
        <f>SUM(D113)</f>
        <v>0</v>
      </c>
      <c r="E112" s="28">
        <f>SUM(E113)</f>
        <v>0</v>
      </c>
    </row>
    <row r="113" spans="1:7" s="16" customFormat="1" ht="84" customHeight="1" hidden="1">
      <c r="A113" s="32"/>
      <c r="B113" s="30" t="s">
        <v>131</v>
      </c>
      <c r="C113" s="31"/>
      <c r="D113" s="31"/>
      <c r="E113" s="31"/>
      <c r="G113" s="50"/>
    </row>
    <row r="114" spans="1:5" ht="84" customHeight="1" hidden="1">
      <c r="A114" s="33" t="s">
        <v>130</v>
      </c>
      <c r="B114" s="34" t="s">
        <v>129</v>
      </c>
      <c r="C114" s="28"/>
      <c r="D114" s="28"/>
      <c r="E114" s="28"/>
    </row>
    <row r="115" spans="1:5" ht="50.25" customHeight="1">
      <c r="A115" s="33" t="s">
        <v>128</v>
      </c>
      <c r="B115" s="34" t="s">
        <v>127</v>
      </c>
      <c r="C115" s="28">
        <f>SUM(C116:C116)</f>
        <v>6275</v>
      </c>
      <c r="D115" s="28">
        <f>SUM(D116:D116)</f>
        <v>6275</v>
      </c>
      <c r="E115" s="28">
        <f>SUM(E116:E116)</f>
        <v>6275</v>
      </c>
    </row>
    <row r="116" spans="1:7" s="16" customFormat="1" ht="65.25" customHeight="1">
      <c r="A116" s="32"/>
      <c r="B116" s="30" t="s">
        <v>340</v>
      </c>
      <c r="C116" s="35">
        <v>6275</v>
      </c>
      <c r="D116" s="35">
        <v>6275</v>
      </c>
      <c r="E116" s="35">
        <v>6275</v>
      </c>
      <c r="G116" s="52"/>
    </row>
    <row r="117" spans="1:7" s="16" customFormat="1" ht="96" customHeight="1">
      <c r="A117" s="64" t="s">
        <v>343</v>
      </c>
      <c r="B117" s="66" t="s">
        <v>342</v>
      </c>
      <c r="C117" s="28">
        <f>C118+C119</f>
        <v>22259.55</v>
      </c>
      <c r="D117" s="28">
        <f>D118+D119</f>
        <v>43431.76</v>
      </c>
      <c r="E117" s="28">
        <f>E118+E119</f>
        <v>0</v>
      </c>
      <c r="G117" s="50"/>
    </row>
    <row r="118" spans="1:7" s="16" customFormat="1" ht="96" customHeight="1">
      <c r="A118" s="67"/>
      <c r="B118" s="65" t="s">
        <v>335</v>
      </c>
      <c r="C118" s="31">
        <v>22259.55</v>
      </c>
      <c r="D118" s="31">
        <v>40416.76</v>
      </c>
      <c r="E118" s="31">
        <v>0</v>
      </c>
      <c r="G118" s="50"/>
    </row>
    <row r="119" spans="1:7" s="16" customFormat="1" ht="123.75" customHeight="1">
      <c r="A119" s="67"/>
      <c r="B119" s="65" t="s">
        <v>336</v>
      </c>
      <c r="C119" s="31">
        <v>0</v>
      </c>
      <c r="D119" s="31">
        <v>3015</v>
      </c>
      <c r="E119" s="31">
        <v>0</v>
      </c>
      <c r="G119" s="50"/>
    </row>
    <row r="120" spans="1:5" ht="52.5" customHeight="1" hidden="1">
      <c r="A120" s="33" t="s">
        <v>126</v>
      </c>
      <c r="B120" s="34" t="s">
        <v>125</v>
      </c>
      <c r="C120" s="28">
        <f>SUM(C121:C122)</f>
        <v>0</v>
      </c>
      <c r="D120" s="28">
        <f>SUM(D121:D122)</f>
        <v>0</v>
      </c>
      <c r="E120" s="28">
        <f>SUM(E121:E122)</f>
        <v>0</v>
      </c>
    </row>
    <row r="121" spans="1:7" s="16" customFormat="1" ht="51" customHeight="1" hidden="1">
      <c r="A121" s="32"/>
      <c r="B121" s="30" t="s">
        <v>124</v>
      </c>
      <c r="C121" s="31">
        <v>0</v>
      </c>
      <c r="D121" s="31">
        <v>0</v>
      </c>
      <c r="E121" s="31">
        <v>0</v>
      </c>
      <c r="G121" s="50"/>
    </row>
    <row r="122" spans="1:7" s="16" customFormat="1" ht="93.75" customHeight="1" hidden="1">
      <c r="A122" s="32"/>
      <c r="B122" s="30" t="s">
        <v>123</v>
      </c>
      <c r="C122" s="31">
        <v>0</v>
      </c>
      <c r="D122" s="31">
        <v>0</v>
      </c>
      <c r="E122" s="31">
        <v>0</v>
      </c>
      <c r="G122" s="50"/>
    </row>
    <row r="123" spans="1:5" ht="67.5" customHeight="1">
      <c r="A123" s="33" t="s">
        <v>122</v>
      </c>
      <c r="B123" s="34" t="s">
        <v>121</v>
      </c>
      <c r="C123" s="28">
        <v>190921.91</v>
      </c>
      <c r="D123" s="28">
        <v>0</v>
      </c>
      <c r="E123" s="28">
        <v>0</v>
      </c>
    </row>
    <row r="124" spans="1:5" ht="79.5" customHeight="1">
      <c r="A124" s="33" t="s">
        <v>120</v>
      </c>
      <c r="B124" s="34" t="s">
        <v>119</v>
      </c>
      <c r="C124" s="28">
        <v>35.07</v>
      </c>
      <c r="D124" s="28">
        <v>0</v>
      </c>
      <c r="E124" s="28">
        <v>0</v>
      </c>
    </row>
    <row r="125" spans="1:5" ht="65.25" customHeight="1">
      <c r="A125" s="33" t="s">
        <v>118</v>
      </c>
      <c r="B125" s="34" t="s">
        <v>117</v>
      </c>
      <c r="C125" s="28">
        <v>56984</v>
      </c>
      <c r="D125" s="28">
        <v>61117</v>
      </c>
      <c r="E125" s="28">
        <v>61193</v>
      </c>
    </row>
    <row r="126" spans="1:5" ht="39" customHeight="1">
      <c r="A126" s="33" t="s">
        <v>116</v>
      </c>
      <c r="B126" s="34" t="s">
        <v>115</v>
      </c>
      <c r="C126" s="28">
        <v>3947.6</v>
      </c>
      <c r="D126" s="28">
        <v>7061</v>
      </c>
      <c r="E126" s="28">
        <v>7052</v>
      </c>
    </row>
    <row r="127" spans="1:5" ht="84" customHeight="1" hidden="1">
      <c r="A127" s="33" t="s">
        <v>114</v>
      </c>
      <c r="B127" s="34" t="s">
        <v>113</v>
      </c>
      <c r="C127" s="25"/>
      <c r="D127" s="25"/>
      <c r="E127" s="25"/>
    </row>
    <row r="128" spans="1:5" ht="39" customHeight="1">
      <c r="A128" s="33" t="s">
        <v>112</v>
      </c>
      <c r="B128" s="34" t="s">
        <v>111</v>
      </c>
      <c r="C128" s="28">
        <f>SUM(C129:C133)</f>
        <v>30700</v>
      </c>
      <c r="D128" s="28">
        <f>SUM(D129:D133)</f>
        <v>0</v>
      </c>
      <c r="E128" s="28">
        <f>SUM(E129:E133)</f>
        <v>0</v>
      </c>
    </row>
    <row r="129" spans="1:7" s="16" customFormat="1" ht="36" customHeight="1">
      <c r="A129" s="32"/>
      <c r="B129" s="30" t="s">
        <v>110</v>
      </c>
      <c r="C129" s="31">
        <v>20700</v>
      </c>
      <c r="D129" s="31">
        <v>0</v>
      </c>
      <c r="E129" s="31">
        <v>0</v>
      </c>
      <c r="G129" s="50"/>
    </row>
    <row r="130" spans="1:7" s="16" customFormat="1" ht="81.75" customHeight="1">
      <c r="A130" s="32"/>
      <c r="B130" s="65" t="s">
        <v>344</v>
      </c>
      <c r="C130" s="31">
        <v>10000</v>
      </c>
      <c r="D130" s="31">
        <v>0</v>
      </c>
      <c r="E130" s="31">
        <v>0</v>
      </c>
      <c r="G130" s="50"/>
    </row>
    <row r="131" spans="1:7" s="16" customFormat="1" ht="26.25" customHeight="1" hidden="1">
      <c r="A131" s="32"/>
      <c r="B131" s="30"/>
      <c r="C131" s="31"/>
      <c r="D131" s="31"/>
      <c r="E131" s="31"/>
      <c r="G131" s="50"/>
    </row>
    <row r="132" spans="1:7" s="16" customFormat="1" ht="26.25" customHeight="1" hidden="1">
      <c r="A132" s="32"/>
      <c r="B132" s="30"/>
      <c r="C132" s="35"/>
      <c r="D132" s="35"/>
      <c r="E132" s="35"/>
      <c r="G132" s="50"/>
    </row>
    <row r="133" spans="1:7" s="16" customFormat="1" ht="26.25" customHeight="1" hidden="1">
      <c r="A133" s="32"/>
      <c r="B133" s="30"/>
      <c r="C133" s="31"/>
      <c r="D133" s="31"/>
      <c r="E133" s="31"/>
      <c r="G133" s="50"/>
    </row>
    <row r="134" spans="1:5" ht="39" customHeight="1" hidden="1">
      <c r="A134" s="33" t="s">
        <v>109</v>
      </c>
      <c r="B134" s="34" t="s">
        <v>108</v>
      </c>
      <c r="C134" s="28"/>
      <c r="D134" s="28"/>
      <c r="E134" s="28"/>
    </row>
    <row r="135" spans="1:5" ht="33.75" customHeight="1">
      <c r="A135" s="33" t="s">
        <v>107</v>
      </c>
      <c r="B135" s="34" t="s">
        <v>106</v>
      </c>
      <c r="C135" s="28">
        <f>SUM(C137:C139)</f>
        <v>791.68</v>
      </c>
      <c r="D135" s="28">
        <f>SUM(D137:D139)</f>
        <v>5356</v>
      </c>
      <c r="E135" s="28">
        <f>SUM(E137:E139)</f>
        <v>0</v>
      </c>
    </row>
    <row r="136" spans="1:7" s="16" customFormat="1" ht="84" customHeight="1" hidden="1">
      <c r="A136" s="32"/>
      <c r="B136" s="30" t="s">
        <v>105</v>
      </c>
      <c r="C136" s="31"/>
      <c r="D136" s="31"/>
      <c r="E136" s="31"/>
      <c r="G136" s="50"/>
    </row>
    <row r="137" spans="1:7" s="16" customFormat="1" ht="49.5" customHeight="1" hidden="1">
      <c r="A137" s="32"/>
      <c r="B137" s="30" t="s">
        <v>104</v>
      </c>
      <c r="C137" s="31">
        <v>0</v>
      </c>
      <c r="D137" s="31">
        <v>0</v>
      </c>
      <c r="E137" s="31">
        <v>0</v>
      </c>
      <c r="G137" s="50"/>
    </row>
    <row r="138" spans="1:7" s="16" customFormat="1" ht="35.25" customHeight="1">
      <c r="A138" s="32"/>
      <c r="B138" s="30" t="s">
        <v>103</v>
      </c>
      <c r="C138" s="31">
        <v>791.68</v>
      </c>
      <c r="D138" s="31">
        <v>0</v>
      </c>
      <c r="E138" s="31">
        <v>0</v>
      </c>
      <c r="G138" s="50"/>
    </row>
    <row r="139" spans="1:7" s="16" customFormat="1" ht="24" customHeight="1">
      <c r="A139" s="32"/>
      <c r="B139" s="30" t="s">
        <v>74</v>
      </c>
      <c r="C139" s="35">
        <v>0</v>
      </c>
      <c r="D139" s="35">
        <v>5356</v>
      </c>
      <c r="E139" s="35">
        <v>0</v>
      </c>
      <c r="G139" s="50"/>
    </row>
    <row r="140" spans="1:5" ht="39" customHeight="1">
      <c r="A140" s="33" t="s">
        <v>102</v>
      </c>
      <c r="B140" s="34" t="s">
        <v>92</v>
      </c>
      <c r="C140" s="28">
        <f>C141+C143+C145+C147+C149+C151</f>
        <v>613390.18</v>
      </c>
      <c r="D140" s="28">
        <f>D141+D143+D145+D147+D149+D151</f>
        <v>102364.46</v>
      </c>
      <c r="E140" s="28">
        <f>E141+E143+E145+E147+E149+E151</f>
        <v>106807.56</v>
      </c>
    </row>
    <row r="141" spans="1:5" ht="30" customHeight="1" hidden="1">
      <c r="A141" s="33" t="s">
        <v>101</v>
      </c>
      <c r="B141" s="34" t="s">
        <v>100</v>
      </c>
      <c r="C141" s="28">
        <f>C142</f>
        <v>0</v>
      </c>
      <c r="D141" s="28">
        <f>D142</f>
        <v>0</v>
      </c>
      <c r="E141" s="28">
        <f>E142</f>
        <v>0</v>
      </c>
    </row>
    <row r="142" spans="1:7" s="16" customFormat="1" ht="24.75" customHeight="1" hidden="1">
      <c r="A142" s="32"/>
      <c r="B142" s="30" t="s">
        <v>95</v>
      </c>
      <c r="C142" s="31"/>
      <c r="D142" s="31"/>
      <c r="E142" s="31"/>
      <c r="G142" s="50"/>
    </row>
    <row r="143" spans="1:5" ht="37.5" customHeight="1" hidden="1">
      <c r="A143" s="33" t="s">
        <v>99</v>
      </c>
      <c r="B143" s="34" t="s">
        <v>92</v>
      </c>
      <c r="C143" s="28">
        <f>C144</f>
        <v>0</v>
      </c>
      <c r="D143" s="28">
        <f>D144</f>
        <v>0</v>
      </c>
      <c r="E143" s="28">
        <f>E144</f>
        <v>0</v>
      </c>
    </row>
    <row r="144" spans="1:7" s="16" customFormat="1" ht="35.25" customHeight="1" hidden="1">
      <c r="A144" s="32"/>
      <c r="B144" s="30" t="s">
        <v>97</v>
      </c>
      <c r="C144" s="31"/>
      <c r="D144" s="31"/>
      <c r="E144" s="31"/>
      <c r="G144" s="50"/>
    </row>
    <row r="145" spans="1:5" ht="36.75" customHeight="1">
      <c r="A145" s="33" t="s">
        <v>98</v>
      </c>
      <c r="B145" s="34" t="s">
        <v>92</v>
      </c>
      <c r="C145" s="28">
        <f>C146</f>
        <v>589504.37</v>
      </c>
      <c r="D145" s="28">
        <f>D146</f>
        <v>0</v>
      </c>
      <c r="E145" s="28">
        <f>E146</f>
        <v>0</v>
      </c>
    </row>
    <row r="146" spans="1:7" s="16" customFormat="1" ht="35.25" customHeight="1">
      <c r="A146" s="32"/>
      <c r="B146" s="30" t="s">
        <v>97</v>
      </c>
      <c r="C146" s="31">
        <v>589504.37</v>
      </c>
      <c r="D146" s="31">
        <v>0</v>
      </c>
      <c r="E146" s="31">
        <v>0</v>
      </c>
      <c r="G146" s="50"/>
    </row>
    <row r="147" spans="1:5" ht="27.75" customHeight="1" hidden="1">
      <c r="A147" s="33" t="s">
        <v>96</v>
      </c>
      <c r="B147" s="34" t="s">
        <v>92</v>
      </c>
      <c r="C147" s="28">
        <f>C148</f>
        <v>0</v>
      </c>
      <c r="D147" s="28">
        <f>D148</f>
        <v>0</v>
      </c>
      <c r="E147" s="28">
        <f>E148</f>
        <v>0</v>
      </c>
    </row>
    <row r="148" spans="1:7" s="16" customFormat="1" ht="24.75" customHeight="1" hidden="1">
      <c r="A148" s="32"/>
      <c r="B148" s="30" t="s">
        <v>95</v>
      </c>
      <c r="C148" s="31"/>
      <c r="D148" s="31"/>
      <c r="E148" s="31"/>
      <c r="G148" s="50"/>
    </row>
    <row r="149" spans="1:5" ht="33.75" customHeight="1">
      <c r="A149" s="33" t="s">
        <v>94</v>
      </c>
      <c r="B149" s="34" t="s">
        <v>92</v>
      </c>
      <c r="C149" s="28">
        <f>C150</f>
        <v>23885.81</v>
      </c>
      <c r="D149" s="28">
        <f>D150</f>
        <v>102364.46</v>
      </c>
      <c r="E149" s="28">
        <f>E150</f>
        <v>106807.56</v>
      </c>
    </row>
    <row r="150" spans="1:7" s="16" customFormat="1" ht="34.5" customHeight="1">
      <c r="A150" s="32"/>
      <c r="B150" s="30" t="s">
        <v>91</v>
      </c>
      <c r="C150" s="31">
        <v>23885.81</v>
      </c>
      <c r="D150" s="31">
        <v>102364.46</v>
      </c>
      <c r="E150" s="31">
        <v>106807.56</v>
      </c>
      <c r="G150" s="50"/>
    </row>
    <row r="151" spans="1:5" ht="27.75" customHeight="1" hidden="1">
      <c r="A151" s="33" t="s">
        <v>93</v>
      </c>
      <c r="B151" s="34" t="s">
        <v>92</v>
      </c>
      <c r="C151" s="28">
        <f>C152</f>
        <v>0</v>
      </c>
      <c r="D151" s="28">
        <f>D152</f>
        <v>0</v>
      </c>
      <c r="E151" s="28">
        <f>E152</f>
        <v>0</v>
      </c>
    </row>
    <row r="152" spans="1:7" s="16" customFormat="1" ht="24.75" customHeight="1" hidden="1">
      <c r="A152" s="32"/>
      <c r="B152" s="30" t="s">
        <v>91</v>
      </c>
      <c r="C152" s="31"/>
      <c r="D152" s="31"/>
      <c r="E152" s="31"/>
      <c r="G152" s="50"/>
    </row>
    <row r="153" spans="1:5" ht="24.75" customHeight="1">
      <c r="A153" s="33" t="s">
        <v>90</v>
      </c>
      <c r="B153" s="27" t="s">
        <v>89</v>
      </c>
      <c r="C153" s="28">
        <f>SUM(C154:C187)</f>
        <v>450383.88</v>
      </c>
      <c r="D153" s="28">
        <f>SUM(D154:D187)</f>
        <v>377935.67000000004</v>
      </c>
      <c r="E153" s="28">
        <f>SUM(E154:E187)</f>
        <v>500407.37999999995</v>
      </c>
    </row>
    <row r="154" spans="1:7" s="16" customFormat="1" ht="44.25" customHeight="1" hidden="1">
      <c r="A154" s="32"/>
      <c r="B154" s="30" t="s">
        <v>88</v>
      </c>
      <c r="C154" s="35"/>
      <c r="D154" s="35"/>
      <c r="E154" s="35"/>
      <c r="G154" s="50"/>
    </row>
    <row r="155" spans="1:7" s="16" customFormat="1" ht="38.25" customHeight="1">
      <c r="A155" s="32"/>
      <c r="B155" s="30" t="s">
        <v>87</v>
      </c>
      <c r="C155" s="35">
        <v>0</v>
      </c>
      <c r="D155" s="35">
        <v>0</v>
      </c>
      <c r="E155" s="35">
        <v>9404</v>
      </c>
      <c r="G155" s="50"/>
    </row>
    <row r="156" spans="1:7" s="16" customFormat="1" ht="48.75" customHeight="1">
      <c r="A156" s="32"/>
      <c r="B156" s="30" t="s">
        <v>86</v>
      </c>
      <c r="C156" s="35">
        <v>0</v>
      </c>
      <c r="D156" s="35">
        <v>0</v>
      </c>
      <c r="E156" s="35">
        <v>6116</v>
      </c>
      <c r="G156" s="50"/>
    </row>
    <row r="157" spans="1:7" s="16" customFormat="1" ht="42" customHeight="1" hidden="1">
      <c r="A157" s="32"/>
      <c r="B157" s="30" t="s">
        <v>85</v>
      </c>
      <c r="C157" s="35"/>
      <c r="D157" s="35"/>
      <c r="E157" s="35"/>
      <c r="G157" s="50"/>
    </row>
    <row r="158" spans="1:7" s="16" customFormat="1" ht="42" customHeight="1" hidden="1">
      <c r="A158" s="32"/>
      <c r="B158" s="30" t="s">
        <v>84</v>
      </c>
      <c r="C158" s="35"/>
      <c r="D158" s="35"/>
      <c r="E158" s="35"/>
      <c r="G158" s="50"/>
    </row>
    <row r="159" spans="1:7" s="16" customFormat="1" ht="28.5" customHeight="1" hidden="1">
      <c r="A159" s="32"/>
      <c r="B159" s="30" t="s">
        <v>83</v>
      </c>
      <c r="C159" s="35"/>
      <c r="D159" s="35"/>
      <c r="E159" s="35"/>
      <c r="G159" s="50"/>
    </row>
    <row r="160" spans="1:7" s="16" customFormat="1" ht="64.5" customHeight="1">
      <c r="A160" s="32"/>
      <c r="B160" s="30" t="s">
        <v>82</v>
      </c>
      <c r="C160" s="35">
        <v>798.29</v>
      </c>
      <c r="D160" s="35">
        <v>830.22</v>
      </c>
      <c r="E160" s="35">
        <v>863.43</v>
      </c>
      <c r="G160" s="50"/>
    </row>
    <row r="161" spans="1:7" s="16" customFormat="1" ht="53.25" customHeight="1">
      <c r="A161" s="32"/>
      <c r="B161" s="30" t="s">
        <v>81</v>
      </c>
      <c r="C161" s="35">
        <v>7849</v>
      </c>
      <c r="D161" s="35">
        <v>7849</v>
      </c>
      <c r="E161" s="35">
        <v>7849</v>
      </c>
      <c r="G161" s="50"/>
    </row>
    <row r="162" spans="1:7" s="16" customFormat="1" ht="63.75" customHeight="1">
      <c r="A162" s="32"/>
      <c r="B162" s="30" t="s">
        <v>80</v>
      </c>
      <c r="C162" s="35">
        <v>0</v>
      </c>
      <c r="D162" s="35">
        <v>4085</v>
      </c>
      <c r="E162" s="35">
        <v>3270</v>
      </c>
      <c r="G162" s="50"/>
    </row>
    <row r="163" spans="1:7" s="16" customFormat="1" ht="25.5" customHeight="1">
      <c r="A163" s="32"/>
      <c r="B163" s="30" t="s">
        <v>79</v>
      </c>
      <c r="C163" s="35">
        <v>0</v>
      </c>
      <c r="D163" s="35">
        <v>79192</v>
      </c>
      <c r="E163" s="35">
        <v>150792.46</v>
      </c>
      <c r="G163" s="50"/>
    </row>
    <row r="164" spans="1:7" s="16" customFormat="1" ht="33" customHeight="1">
      <c r="A164" s="32"/>
      <c r="B164" s="30" t="s">
        <v>78</v>
      </c>
      <c r="C164" s="35">
        <v>6089</v>
      </c>
      <c r="D164" s="35">
        <v>6089</v>
      </c>
      <c r="E164" s="35">
        <v>6089</v>
      </c>
      <c r="G164" s="50"/>
    </row>
    <row r="165" spans="1:7" s="16" customFormat="1" ht="62.25" customHeight="1">
      <c r="A165" s="32"/>
      <c r="B165" s="30" t="s">
        <v>77</v>
      </c>
      <c r="C165" s="35">
        <v>59341.2</v>
      </c>
      <c r="D165" s="35">
        <v>159022.45</v>
      </c>
      <c r="E165" s="35">
        <v>159022.45</v>
      </c>
      <c r="G165" s="50"/>
    </row>
    <row r="166" spans="1:7" s="16" customFormat="1" ht="50.25" customHeight="1">
      <c r="A166" s="32"/>
      <c r="B166" s="30" t="s">
        <v>76</v>
      </c>
      <c r="C166" s="35">
        <v>0</v>
      </c>
      <c r="D166" s="35">
        <v>40040</v>
      </c>
      <c r="E166" s="35">
        <v>18480</v>
      </c>
      <c r="G166" s="50"/>
    </row>
    <row r="167" spans="1:7" s="16" customFormat="1" ht="25.5" customHeight="1" hidden="1">
      <c r="A167" s="32"/>
      <c r="B167" s="30" t="s">
        <v>75</v>
      </c>
      <c r="C167" s="35"/>
      <c r="D167" s="35"/>
      <c r="E167" s="35"/>
      <c r="G167" s="50"/>
    </row>
    <row r="168" spans="1:7" s="16" customFormat="1" ht="28.5" customHeight="1" hidden="1">
      <c r="A168" s="32"/>
      <c r="B168" s="30" t="s">
        <v>73</v>
      </c>
      <c r="C168" s="35"/>
      <c r="D168" s="35"/>
      <c r="E168" s="35"/>
      <c r="G168" s="50"/>
    </row>
    <row r="169" spans="1:7" s="16" customFormat="1" ht="49.5" customHeight="1">
      <c r="A169" s="32"/>
      <c r="B169" s="30" t="s">
        <v>72</v>
      </c>
      <c r="C169" s="35">
        <v>58413</v>
      </c>
      <c r="D169" s="35">
        <v>44965</v>
      </c>
      <c r="E169" s="35">
        <v>46346</v>
      </c>
      <c r="G169" s="50"/>
    </row>
    <row r="170" spans="1:7" s="16" customFormat="1" ht="44.25" customHeight="1" hidden="1">
      <c r="A170" s="32"/>
      <c r="B170" s="30" t="s">
        <v>71</v>
      </c>
      <c r="C170" s="35"/>
      <c r="D170" s="35"/>
      <c r="E170" s="35"/>
      <c r="G170" s="50"/>
    </row>
    <row r="171" spans="1:7" s="16" customFormat="1" ht="49.5" customHeight="1">
      <c r="A171" s="32"/>
      <c r="B171" s="30" t="s">
        <v>70</v>
      </c>
      <c r="C171" s="35">
        <v>1680</v>
      </c>
      <c r="D171" s="35">
        <v>1680</v>
      </c>
      <c r="E171" s="35">
        <v>0</v>
      </c>
      <c r="G171" s="50"/>
    </row>
    <row r="172" spans="1:7" s="16" customFormat="1" ht="26.25" customHeight="1">
      <c r="A172" s="32"/>
      <c r="B172" s="30" t="s">
        <v>69</v>
      </c>
      <c r="C172" s="35">
        <v>179513.49</v>
      </c>
      <c r="D172" s="35">
        <v>0</v>
      </c>
      <c r="E172" s="35">
        <v>0</v>
      </c>
      <c r="G172" s="50"/>
    </row>
    <row r="173" spans="1:7" s="16" customFormat="1" ht="60" customHeight="1" hidden="1">
      <c r="A173" s="32"/>
      <c r="B173" s="30" t="s">
        <v>68</v>
      </c>
      <c r="C173" s="35"/>
      <c r="D173" s="35"/>
      <c r="E173" s="35"/>
      <c r="G173" s="50"/>
    </row>
    <row r="174" spans="1:7" s="16" customFormat="1" ht="48" customHeight="1">
      <c r="A174" s="32"/>
      <c r="B174" s="30" t="s">
        <v>67</v>
      </c>
      <c r="C174" s="35">
        <v>70584</v>
      </c>
      <c r="D174" s="35">
        <v>0</v>
      </c>
      <c r="E174" s="35">
        <v>0</v>
      </c>
      <c r="G174" s="50"/>
    </row>
    <row r="175" spans="1:7" s="16" customFormat="1" ht="69.75" customHeight="1" hidden="1">
      <c r="A175" s="32"/>
      <c r="B175" s="30" t="s">
        <v>66</v>
      </c>
      <c r="C175" s="35"/>
      <c r="D175" s="35"/>
      <c r="E175" s="35"/>
      <c r="G175" s="50"/>
    </row>
    <row r="176" spans="1:7" s="16" customFormat="1" ht="25.5" customHeight="1" hidden="1">
      <c r="A176" s="32"/>
      <c r="B176" s="30" t="s">
        <v>65</v>
      </c>
      <c r="C176" s="35"/>
      <c r="D176" s="35"/>
      <c r="E176" s="35"/>
      <c r="G176" s="50"/>
    </row>
    <row r="177" spans="1:7" s="16" customFormat="1" ht="29.25" customHeight="1" hidden="1">
      <c r="A177" s="32" t="s">
        <v>64</v>
      </c>
      <c r="B177" s="30" t="s">
        <v>63</v>
      </c>
      <c r="C177" s="35"/>
      <c r="D177" s="35"/>
      <c r="E177" s="35"/>
      <c r="G177" s="50"/>
    </row>
    <row r="178" spans="1:7" s="16" customFormat="1" ht="24.75" customHeight="1" hidden="1">
      <c r="A178" s="32"/>
      <c r="B178" s="30" t="s">
        <v>62</v>
      </c>
      <c r="C178" s="35"/>
      <c r="D178" s="35"/>
      <c r="E178" s="35"/>
      <c r="G178" s="50"/>
    </row>
    <row r="179" spans="1:7" s="16" customFormat="1" ht="82.5" customHeight="1" hidden="1">
      <c r="A179" s="32"/>
      <c r="B179" s="30" t="s">
        <v>61</v>
      </c>
      <c r="C179" s="35"/>
      <c r="D179" s="35"/>
      <c r="E179" s="35"/>
      <c r="G179" s="50"/>
    </row>
    <row r="180" spans="1:7" s="16" customFormat="1" ht="82.5" customHeight="1" hidden="1">
      <c r="A180" s="32"/>
      <c r="B180" s="30" t="s">
        <v>60</v>
      </c>
      <c r="C180" s="35"/>
      <c r="D180" s="35"/>
      <c r="E180" s="35"/>
      <c r="G180" s="50"/>
    </row>
    <row r="181" spans="1:7" s="16" customFormat="1" ht="43.5" customHeight="1" hidden="1">
      <c r="A181" s="32"/>
      <c r="B181" s="30" t="s">
        <v>59</v>
      </c>
      <c r="C181" s="35"/>
      <c r="D181" s="35"/>
      <c r="E181" s="35"/>
      <c r="G181" s="50"/>
    </row>
    <row r="182" spans="1:7" s="16" customFormat="1" ht="79.5" customHeight="1">
      <c r="A182" s="32"/>
      <c r="B182" s="30" t="s">
        <v>337</v>
      </c>
      <c r="C182" s="35">
        <v>39954</v>
      </c>
      <c r="D182" s="35">
        <v>34183</v>
      </c>
      <c r="E182" s="35">
        <v>34183</v>
      </c>
      <c r="G182" s="50"/>
    </row>
    <row r="183" spans="1:7" s="16" customFormat="1" ht="23.25" customHeight="1">
      <c r="A183" s="32"/>
      <c r="B183" s="30" t="s">
        <v>58</v>
      </c>
      <c r="C183" s="35">
        <v>11608.9</v>
      </c>
      <c r="D183" s="35">
        <v>0</v>
      </c>
      <c r="E183" s="35">
        <v>0</v>
      </c>
      <c r="G183" s="50"/>
    </row>
    <row r="184" spans="1:7" s="16" customFormat="1" ht="29.25" customHeight="1" hidden="1">
      <c r="A184" s="32"/>
      <c r="B184" s="30" t="s">
        <v>57</v>
      </c>
      <c r="C184" s="35"/>
      <c r="D184" s="35"/>
      <c r="E184" s="35"/>
      <c r="G184" s="50"/>
    </row>
    <row r="185" spans="1:7" s="16" customFormat="1" ht="64.5" customHeight="1">
      <c r="A185" s="32"/>
      <c r="B185" s="30" t="s">
        <v>56</v>
      </c>
      <c r="C185" s="35">
        <v>14553</v>
      </c>
      <c r="D185" s="35">
        <v>0</v>
      </c>
      <c r="E185" s="35">
        <v>0</v>
      </c>
      <c r="G185" s="50"/>
    </row>
    <row r="186" spans="1:7" s="16" customFormat="1" ht="52.5" customHeight="1">
      <c r="A186" s="32"/>
      <c r="B186" s="30" t="s">
        <v>55</v>
      </c>
      <c r="C186" s="35">
        <v>0</v>
      </c>
      <c r="D186" s="35">
        <v>0</v>
      </c>
      <c r="E186" s="35">
        <v>57992.04</v>
      </c>
      <c r="G186" s="50"/>
    </row>
    <row r="187" ht="5.25" customHeight="1" hidden="1"/>
    <row r="188" spans="1:7" s="8" customFormat="1" ht="35.25" customHeight="1">
      <c r="A188" s="5" t="s">
        <v>54</v>
      </c>
      <c r="B188" s="9" t="s">
        <v>53</v>
      </c>
      <c r="C188" s="7">
        <f>C189+C192+C205+C208+C209+C210+C211+C212+C213+C214</f>
        <v>1911070</v>
      </c>
      <c r="D188" s="7">
        <f>D189+D192+D205+D208+D209+D210+D211+D212+D213+D214</f>
        <v>1905113</v>
      </c>
      <c r="E188" s="7">
        <f>E189+E192+E205+E208+E209+E210+E211+E212+E213+E214</f>
        <v>1926357</v>
      </c>
      <c r="G188" s="48"/>
    </row>
    <row r="189" spans="1:5" ht="51" customHeight="1">
      <c r="A189" s="10" t="s">
        <v>52</v>
      </c>
      <c r="B189" s="24" t="s">
        <v>51</v>
      </c>
      <c r="C189" s="12">
        <f>SUM(C190:C191)</f>
        <v>60073</v>
      </c>
      <c r="D189" s="12">
        <f>SUM(D190:D191)</f>
        <v>62965</v>
      </c>
      <c r="E189" s="12">
        <f>SUM(E190:E191)</f>
        <v>65096</v>
      </c>
    </row>
    <row r="190" spans="1:7" s="16" customFormat="1" ht="33.75" customHeight="1">
      <c r="A190" s="13"/>
      <c r="B190" s="36" t="s">
        <v>50</v>
      </c>
      <c r="C190" s="31">
        <v>54701</v>
      </c>
      <c r="D190" s="31">
        <v>57593</v>
      </c>
      <c r="E190" s="31">
        <v>59724</v>
      </c>
      <c r="G190" s="50"/>
    </row>
    <row r="191" spans="1:7" s="16" customFormat="1" ht="33.75" customHeight="1">
      <c r="A191" s="55"/>
      <c r="B191" s="56" t="s">
        <v>49</v>
      </c>
      <c r="C191" s="57">
        <v>5372</v>
      </c>
      <c r="D191" s="57">
        <v>5372</v>
      </c>
      <c r="E191" s="57">
        <v>5372</v>
      </c>
      <c r="G191" s="50"/>
    </row>
    <row r="192" spans="1:5" ht="41.25" customHeight="1">
      <c r="A192" s="10" t="s">
        <v>48</v>
      </c>
      <c r="B192" s="61" t="s">
        <v>47</v>
      </c>
      <c r="C192" s="12">
        <f>SUM(C193:C204)</f>
        <v>31805</v>
      </c>
      <c r="D192" s="12">
        <f>SUM(D193:D204)</f>
        <v>31472</v>
      </c>
      <c r="E192" s="12">
        <f>SUM(E193:E204)</f>
        <v>31475</v>
      </c>
    </row>
    <row r="193" spans="1:7" s="16" customFormat="1" ht="47.25" customHeight="1">
      <c r="A193" s="13"/>
      <c r="B193" s="62" t="s">
        <v>46</v>
      </c>
      <c r="C193" s="15">
        <v>1564</v>
      </c>
      <c r="D193" s="15">
        <v>1564</v>
      </c>
      <c r="E193" s="15">
        <v>1564</v>
      </c>
      <c r="F193" s="37"/>
      <c r="G193" s="50"/>
    </row>
    <row r="194" spans="1:7" s="16" customFormat="1" ht="71.25" customHeight="1" hidden="1">
      <c r="A194" s="13"/>
      <c r="B194" s="62" t="s">
        <v>45</v>
      </c>
      <c r="C194" s="15"/>
      <c r="D194" s="15"/>
      <c r="E194" s="15"/>
      <c r="G194" s="50"/>
    </row>
    <row r="195" spans="1:7" s="16" customFormat="1" ht="1.5" customHeight="1" hidden="1">
      <c r="A195" s="13"/>
      <c r="B195" s="63" t="s">
        <v>44</v>
      </c>
      <c r="C195" s="15"/>
      <c r="D195" s="15"/>
      <c r="E195" s="15"/>
      <c r="G195" s="50"/>
    </row>
    <row r="196" spans="1:7" s="16" customFormat="1" ht="66" customHeight="1">
      <c r="A196" s="13"/>
      <c r="B196" s="62" t="s">
        <v>338</v>
      </c>
      <c r="C196" s="15">
        <v>6545</v>
      </c>
      <c r="D196" s="15">
        <v>6545</v>
      </c>
      <c r="E196" s="15">
        <v>6545</v>
      </c>
      <c r="G196" s="50"/>
    </row>
    <row r="197" spans="1:7" s="16" customFormat="1" ht="63.75" customHeight="1">
      <c r="A197" s="58"/>
      <c r="B197" s="59" t="s">
        <v>43</v>
      </c>
      <c r="C197" s="60">
        <v>5053</v>
      </c>
      <c r="D197" s="60">
        <v>5007</v>
      </c>
      <c r="E197" s="60">
        <v>5010</v>
      </c>
      <c r="G197" s="50"/>
    </row>
    <row r="198" spans="1:7" s="16" customFormat="1" ht="66" customHeight="1">
      <c r="A198" s="13"/>
      <c r="B198" s="36" t="s">
        <v>42</v>
      </c>
      <c r="C198" s="15">
        <v>268</v>
      </c>
      <c r="D198" s="15">
        <v>268</v>
      </c>
      <c r="E198" s="15">
        <v>268</v>
      </c>
      <c r="G198" s="50"/>
    </row>
    <row r="199" spans="1:7" s="16" customFormat="1" ht="37.5" customHeight="1">
      <c r="A199" s="13"/>
      <c r="B199" s="36" t="s">
        <v>41</v>
      </c>
      <c r="C199" s="15">
        <v>10823</v>
      </c>
      <c r="D199" s="15">
        <v>10823</v>
      </c>
      <c r="E199" s="15">
        <v>10823</v>
      </c>
      <c r="G199" s="50"/>
    </row>
    <row r="200" spans="1:7" s="16" customFormat="1" ht="51" customHeight="1">
      <c r="A200" s="13"/>
      <c r="B200" s="36" t="s">
        <v>40</v>
      </c>
      <c r="C200" s="15">
        <v>662</v>
      </c>
      <c r="D200" s="15">
        <v>662</v>
      </c>
      <c r="E200" s="15">
        <v>662</v>
      </c>
      <c r="G200" s="50"/>
    </row>
    <row r="201" spans="1:7" s="16" customFormat="1" ht="185.25" customHeight="1">
      <c r="A201" s="13"/>
      <c r="B201" s="36" t="s">
        <v>39</v>
      </c>
      <c r="C201" s="15">
        <v>1912</v>
      </c>
      <c r="D201" s="15">
        <v>1912</v>
      </c>
      <c r="E201" s="15">
        <v>1912</v>
      </c>
      <c r="G201" s="50"/>
    </row>
    <row r="202" spans="1:7" s="16" customFormat="1" ht="81.75" customHeight="1">
      <c r="A202" s="13"/>
      <c r="B202" s="36" t="s">
        <v>339</v>
      </c>
      <c r="C202" s="15">
        <v>416</v>
      </c>
      <c r="D202" s="15">
        <v>129</v>
      </c>
      <c r="E202" s="15">
        <v>129</v>
      </c>
      <c r="G202" s="50"/>
    </row>
    <row r="203" spans="1:7" s="16" customFormat="1" ht="153.75" customHeight="1">
      <c r="A203" s="13"/>
      <c r="B203" s="36" t="s">
        <v>38</v>
      </c>
      <c r="C203" s="15">
        <v>2867</v>
      </c>
      <c r="D203" s="15">
        <v>2867</v>
      </c>
      <c r="E203" s="15">
        <v>2867</v>
      </c>
      <c r="G203" s="50"/>
    </row>
    <row r="204" spans="1:7" s="16" customFormat="1" ht="81.75" customHeight="1">
      <c r="A204" s="13"/>
      <c r="B204" s="36" t="s">
        <v>341</v>
      </c>
      <c r="C204" s="15">
        <v>1695</v>
      </c>
      <c r="D204" s="15">
        <v>1695</v>
      </c>
      <c r="E204" s="15">
        <v>1695</v>
      </c>
      <c r="G204" s="50"/>
    </row>
    <row r="205" spans="1:5" ht="81.75" customHeight="1">
      <c r="A205" s="10" t="s">
        <v>37</v>
      </c>
      <c r="B205" s="24" t="s">
        <v>35</v>
      </c>
      <c r="C205" s="12">
        <f>SUM(C206:C207)</f>
        <v>38957</v>
      </c>
      <c r="D205" s="12">
        <f>SUM(D206:D207)</f>
        <v>38957</v>
      </c>
      <c r="E205" s="12">
        <f>SUM(E206:E207)</f>
        <v>38957</v>
      </c>
    </row>
    <row r="206" spans="1:7" s="16" customFormat="1" ht="81" customHeight="1">
      <c r="A206" s="13" t="s">
        <v>36</v>
      </c>
      <c r="B206" s="36" t="s">
        <v>35</v>
      </c>
      <c r="C206" s="15">
        <v>36794</v>
      </c>
      <c r="D206" s="15">
        <v>36794</v>
      </c>
      <c r="E206" s="15">
        <v>36794</v>
      </c>
      <c r="G206" s="50"/>
    </row>
    <row r="207" spans="1:7" s="16" customFormat="1" ht="82.5" customHeight="1">
      <c r="A207" s="13" t="s">
        <v>34</v>
      </c>
      <c r="B207" s="36" t="s">
        <v>33</v>
      </c>
      <c r="C207" s="15">
        <v>2163</v>
      </c>
      <c r="D207" s="15">
        <v>2163</v>
      </c>
      <c r="E207" s="15">
        <v>2163</v>
      </c>
      <c r="G207" s="50"/>
    </row>
    <row r="208" spans="1:5" ht="65.25" customHeight="1">
      <c r="A208" s="10" t="s">
        <v>32</v>
      </c>
      <c r="B208" s="24" t="s">
        <v>31</v>
      </c>
      <c r="C208" s="28">
        <v>29994</v>
      </c>
      <c r="D208" s="28">
        <v>22496</v>
      </c>
      <c r="E208" s="28">
        <v>42492</v>
      </c>
    </row>
    <row r="209" spans="1:5" ht="66.75" customHeight="1">
      <c r="A209" s="10" t="s">
        <v>30</v>
      </c>
      <c r="B209" s="24" t="s">
        <v>29</v>
      </c>
      <c r="C209" s="28">
        <v>1</v>
      </c>
      <c r="D209" s="28">
        <v>941</v>
      </c>
      <c r="E209" s="28">
        <v>55</v>
      </c>
    </row>
    <row r="210" spans="1:5" ht="42" customHeight="1" hidden="1">
      <c r="A210" s="10" t="s">
        <v>28</v>
      </c>
      <c r="B210" s="24" t="s">
        <v>27</v>
      </c>
      <c r="C210" s="28"/>
      <c r="D210" s="28"/>
      <c r="E210" s="28"/>
    </row>
    <row r="211" spans="1:5" ht="42" customHeight="1" hidden="1">
      <c r="A211" s="10" t="s">
        <v>26</v>
      </c>
      <c r="B211" s="24" t="s">
        <v>25</v>
      </c>
      <c r="C211" s="28"/>
      <c r="D211" s="28"/>
      <c r="E211" s="28"/>
    </row>
    <row r="212" spans="1:5" ht="67.5" customHeight="1">
      <c r="A212" s="10" t="s">
        <v>24</v>
      </c>
      <c r="B212" s="24" t="s">
        <v>23</v>
      </c>
      <c r="C212" s="28">
        <v>45622</v>
      </c>
      <c r="D212" s="28">
        <v>45622</v>
      </c>
      <c r="E212" s="28">
        <v>45622</v>
      </c>
    </row>
    <row r="213" spans="1:5" ht="39.75" customHeight="1">
      <c r="A213" s="10" t="s">
        <v>22</v>
      </c>
      <c r="B213" s="24" t="s">
        <v>21</v>
      </c>
      <c r="C213" s="28">
        <v>1958</v>
      </c>
      <c r="D213" s="28">
        <v>0</v>
      </c>
      <c r="E213" s="28">
        <v>0</v>
      </c>
    </row>
    <row r="214" spans="1:5" ht="31.5" customHeight="1">
      <c r="A214" s="10" t="s">
        <v>20</v>
      </c>
      <c r="B214" s="24" t="s">
        <v>19</v>
      </c>
      <c r="C214" s="28">
        <f>SUM(C215:C217)</f>
        <v>1702660</v>
      </c>
      <c r="D214" s="28">
        <f>SUM(D215:D217)</f>
        <v>1702660</v>
      </c>
      <c r="E214" s="28">
        <f>SUM(E215:E217)</f>
        <v>1702660</v>
      </c>
    </row>
    <row r="215" spans="1:7" s="16" customFormat="1" ht="170.25" customHeight="1">
      <c r="A215" s="13"/>
      <c r="B215" s="36" t="s">
        <v>327</v>
      </c>
      <c r="C215" s="31">
        <v>1040329</v>
      </c>
      <c r="D215" s="31">
        <v>1040329</v>
      </c>
      <c r="E215" s="31">
        <v>1040329</v>
      </c>
      <c r="F215" s="37"/>
      <c r="G215" s="50"/>
    </row>
    <row r="216" spans="1:7" s="38" customFormat="1" ht="123.75" customHeight="1">
      <c r="A216" s="13"/>
      <c r="B216" s="36" t="s">
        <v>328</v>
      </c>
      <c r="C216" s="31">
        <v>655123</v>
      </c>
      <c r="D216" s="31">
        <v>655123</v>
      </c>
      <c r="E216" s="31">
        <v>655123</v>
      </c>
      <c r="G216" s="53"/>
    </row>
    <row r="217" spans="1:7" s="38" customFormat="1" ht="141.75" customHeight="1">
      <c r="A217" s="13"/>
      <c r="B217" s="36" t="s">
        <v>329</v>
      </c>
      <c r="C217" s="31">
        <v>7208</v>
      </c>
      <c r="D217" s="31">
        <v>7208</v>
      </c>
      <c r="E217" s="31">
        <v>7208</v>
      </c>
      <c r="G217" s="53"/>
    </row>
    <row r="218" spans="1:7" s="8" customFormat="1" ht="27" customHeight="1">
      <c r="A218" s="5" t="s">
        <v>18</v>
      </c>
      <c r="B218" s="9" t="s">
        <v>17</v>
      </c>
      <c r="C218" s="7">
        <f>C219+C220+C221</f>
        <v>2000</v>
      </c>
      <c r="D218" s="7">
        <f>D219+D220+D221</f>
        <v>2000</v>
      </c>
      <c r="E218" s="7">
        <f>E219+E220+E221</f>
        <v>2000</v>
      </c>
      <c r="G218" s="48"/>
    </row>
    <row r="219" spans="1:5" ht="40.5" customHeight="1" hidden="1">
      <c r="A219" s="10" t="s">
        <v>16</v>
      </c>
      <c r="B219" s="24" t="s">
        <v>15</v>
      </c>
      <c r="C219" s="12"/>
      <c r="D219" s="12"/>
      <c r="E219" s="12"/>
    </row>
    <row r="220" spans="1:5" ht="29.25" customHeight="1" hidden="1">
      <c r="A220" s="10" t="s">
        <v>14</v>
      </c>
      <c r="B220" s="24" t="s">
        <v>13</v>
      </c>
      <c r="C220" s="12"/>
      <c r="D220" s="12"/>
      <c r="E220" s="12"/>
    </row>
    <row r="221" spans="1:5" ht="33.75" customHeight="1">
      <c r="A221" s="10" t="s">
        <v>12</v>
      </c>
      <c r="B221" s="24" t="s">
        <v>11</v>
      </c>
      <c r="C221" s="12">
        <f>SUM(C222:C224)</f>
        <v>2000</v>
      </c>
      <c r="D221" s="12">
        <f>SUM(D222:D224)</f>
        <v>2000</v>
      </c>
      <c r="E221" s="12">
        <f>SUM(E222:E224)</f>
        <v>2000</v>
      </c>
    </row>
    <row r="222" spans="1:7" s="16" customFormat="1" ht="32.25" customHeight="1" hidden="1">
      <c r="A222" s="13"/>
      <c r="B222" s="36" t="s">
        <v>10</v>
      </c>
      <c r="C222" s="15">
        <v>0</v>
      </c>
      <c r="D222" s="15">
        <v>0</v>
      </c>
      <c r="E222" s="15">
        <v>0</v>
      </c>
      <c r="G222" s="50"/>
    </row>
    <row r="223" spans="1:7" s="16" customFormat="1" ht="32.25" customHeight="1">
      <c r="A223" s="13"/>
      <c r="B223" s="36" t="s">
        <v>331</v>
      </c>
      <c r="C223" s="15">
        <v>2000</v>
      </c>
      <c r="D223" s="15">
        <v>2000</v>
      </c>
      <c r="E223" s="15">
        <v>2000</v>
      </c>
      <c r="G223" s="52"/>
    </row>
    <row r="224" spans="1:7" s="16" customFormat="1" ht="27.75" customHeight="1" hidden="1">
      <c r="A224" s="13"/>
      <c r="B224" s="36" t="s">
        <v>9</v>
      </c>
      <c r="C224" s="15"/>
      <c r="D224" s="15"/>
      <c r="E224" s="15"/>
      <c r="G224" s="50"/>
    </row>
    <row r="225" spans="1:7" s="8" customFormat="1" ht="34.5" customHeight="1" hidden="1">
      <c r="A225" s="39" t="s">
        <v>8</v>
      </c>
      <c r="B225" s="40" t="s">
        <v>7</v>
      </c>
      <c r="C225" s="7"/>
      <c r="D225" s="7"/>
      <c r="E225" s="7"/>
      <c r="G225" s="48"/>
    </row>
    <row r="226" spans="1:7" s="8" customFormat="1" ht="21.75" customHeight="1" hidden="1">
      <c r="A226" s="39" t="s">
        <v>6</v>
      </c>
      <c r="B226" s="40" t="s">
        <v>5</v>
      </c>
      <c r="C226" s="7"/>
      <c r="D226" s="7"/>
      <c r="E226" s="7"/>
      <c r="G226" s="48"/>
    </row>
    <row r="227" spans="1:7" s="8" customFormat="1" ht="41.25" customHeight="1" hidden="1">
      <c r="A227" s="5" t="s">
        <v>4</v>
      </c>
      <c r="B227" s="9" t="s">
        <v>3</v>
      </c>
      <c r="C227" s="7"/>
      <c r="D227" s="7"/>
      <c r="E227" s="7"/>
      <c r="G227" s="48"/>
    </row>
    <row r="228" spans="1:7" s="8" customFormat="1" ht="33" customHeight="1" hidden="1">
      <c r="A228" s="5" t="s">
        <v>2</v>
      </c>
      <c r="B228" s="9" t="s">
        <v>1</v>
      </c>
      <c r="C228" s="7"/>
      <c r="D228" s="7"/>
      <c r="E228" s="7"/>
      <c r="G228" s="48"/>
    </row>
    <row r="229" spans="1:7" s="8" customFormat="1" ht="25.5" customHeight="1">
      <c r="A229" s="23"/>
      <c r="B229" s="6" t="s">
        <v>0</v>
      </c>
      <c r="C229" s="7">
        <f>C7+C95</f>
        <v>6949543.14587</v>
      </c>
      <c r="D229" s="7">
        <f>D7+D95</f>
        <v>5750904.8417</v>
      </c>
      <c r="E229" s="7">
        <f>E7+E95</f>
        <v>5804236.3149999995</v>
      </c>
      <c r="G229" s="48"/>
    </row>
  </sheetData>
  <sheetProtection/>
  <mergeCells count="6">
    <mergeCell ref="A5:A6"/>
    <mergeCell ref="B5:B6"/>
    <mergeCell ref="C1:E1"/>
    <mergeCell ref="A3:E3"/>
    <mergeCell ref="C5:C6"/>
    <mergeCell ref="D5:E5"/>
  </mergeCells>
  <printOptions/>
  <pageMargins left="1.1811023622047245" right="0.3937007874015748" top="0.7874015748031497" bottom="0.7874015748031497" header="0.1968503937007874" footer="0.2362204724409449"/>
  <pageSetup horizontalDpi="600" verticalDpi="600" orientation="portrait" paperSize="9" scale="55" r:id="rId1"/>
  <rowBreaks count="1" manualBreakCount="1">
    <brk id="6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Татьяна</cp:lastModifiedBy>
  <cp:lastPrinted>2021-02-17T08:54:29Z</cp:lastPrinted>
  <dcterms:created xsi:type="dcterms:W3CDTF">2020-11-06T11:10:42Z</dcterms:created>
  <dcterms:modified xsi:type="dcterms:W3CDTF">2021-03-24T14:21:01Z</dcterms:modified>
  <cp:category/>
  <cp:version/>
  <cp:contentType/>
  <cp:contentStatus/>
</cp:coreProperties>
</file>